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I559"/>
  <c r="H559"/>
  <c r="G559"/>
  <c r="F559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I517"/>
  <c r="H517"/>
  <c r="G517"/>
  <c r="F517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B480"/>
  <c r="A480"/>
  <c r="J479"/>
  <c r="I479"/>
  <c r="H479"/>
  <c r="G479"/>
  <c r="F479"/>
  <c r="B476"/>
  <c r="A476"/>
  <c r="L475"/>
  <c r="J475"/>
  <c r="I475"/>
  <c r="H475"/>
  <c r="G475"/>
  <c r="G509" s="1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I433"/>
  <c r="H433"/>
  <c r="G433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B354"/>
  <c r="A354"/>
  <c r="J353"/>
  <c r="I353"/>
  <c r="H353"/>
  <c r="G353"/>
  <c r="F353"/>
  <c r="A350"/>
  <c r="L349"/>
  <c r="J349"/>
  <c r="I349"/>
  <c r="H349"/>
  <c r="G349"/>
  <c r="F349"/>
  <c r="F383" s="1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A308"/>
  <c r="L307"/>
  <c r="J307"/>
  <c r="J341" s="1"/>
  <c r="I307"/>
  <c r="I341" s="1"/>
  <c r="H307"/>
  <c r="H341" s="1"/>
  <c r="G307"/>
  <c r="G341" s="1"/>
  <c r="F307"/>
  <c r="F341" s="1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J279"/>
  <c r="I279"/>
  <c r="H279"/>
  <c r="G279"/>
  <c r="F279"/>
  <c r="B270"/>
  <c r="J269"/>
  <c r="I269"/>
  <c r="H269"/>
  <c r="G269"/>
  <c r="F269"/>
  <c r="B266"/>
  <c r="L265"/>
  <c r="J265"/>
  <c r="I265"/>
  <c r="H265"/>
  <c r="G265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I257" s="1"/>
  <c r="H223"/>
  <c r="H257" s="1"/>
  <c r="G223"/>
  <c r="G257" s="1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H18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J173" s="1"/>
  <c r="I139"/>
  <c r="I173" s="1"/>
  <c r="H139"/>
  <c r="H173" s="1"/>
  <c r="G139"/>
  <c r="G173" s="1"/>
  <c r="F139"/>
  <c r="F173" s="1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 s="1"/>
  <c r="I97"/>
  <c r="I131" s="1"/>
  <c r="H97"/>
  <c r="H131" s="1"/>
  <c r="G97"/>
  <c r="G131" s="1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J89" s="1"/>
  <c r="I55"/>
  <c r="I89" s="1"/>
  <c r="H55"/>
  <c r="H89" s="1"/>
  <c r="G55"/>
  <c r="G89" s="1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G13"/>
  <c r="G47" s="1"/>
  <c r="F13"/>
  <c r="F131" l="1"/>
  <c r="F89"/>
  <c r="J551"/>
  <c r="I551"/>
  <c r="H551"/>
  <c r="G551"/>
  <c r="F551"/>
  <c r="J509"/>
  <c r="I509"/>
  <c r="H509"/>
  <c r="F509"/>
  <c r="J425"/>
  <c r="I425"/>
  <c r="H425"/>
  <c r="G425"/>
  <c r="F425"/>
  <c r="J383"/>
  <c r="I383"/>
  <c r="H383"/>
  <c r="G383"/>
  <c r="I593"/>
  <c r="H593"/>
  <c r="G593"/>
  <c r="J299"/>
  <c r="I299"/>
  <c r="H299"/>
  <c r="G299"/>
  <c r="F299"/>
  <c r="J593"/>
  <c r="F593"/>
  <c r="J257"/>
  <c r="F257"/>
  <c r="J467"/>
  <c r="I467"/>
  <c r="H467"/>
  <c r="G467"/>
  <c r="F467"/>
  <c r="J215"/>
  <c r="I215"/>
  <c r="H215"/>
  <c r="G215"/>
  <c r="F215"/>
  <c r="F47"/>
  <c r="I594" l="1"/>
  <c r="J594"/>
  <c r="H594"/>
  <c r="G594"/>
  <c r="F594"/>
  <c r="L593"/>
  <c r="L563"/>
  <c r="L551"/>
  <c r="L521"/>
  <c r="L479"/>
  <c r="L509"/>
  <c r="L467"/>
  <c r="L437"/>
  <c r="L368"/>
  <c r="L363"/>
  <c r="L341"/>
  <c r="L311"/>
  <c r="L200"/>
  <c r="L195"/>
  <c r="L116"/>
  <c r="L111"/>
  <c r="L27"/>
  <c r="L32"/>
  <c r="L321"/>
  <c r="L326"/>
  <c r="L242"/>
  <c r="L237"/>
  <c r="L185"/>
  <c r="L215"/>
  <c r="L101"/>
  <c r="L131"/>
  <c r="L573"/>
  <c r="L578"/>
  <c r="L531"/>
  <c r="L536"/>
  <c r="L494"/>
  <c r="L489"/>
  <c r="L410"/>
  <c r="L405"/>
  <c r="L353"/>
  <c r="L383"/>
  <c r="L395"/>
  <c r="L425"/>
  <c r="L227"/>
  <c r="L257"/>
  <c r="L447"/>
  <c r="L452"/>
  <c r="L69"/>
  <c r="L74"/>
  <c r="L143"/>
  <c r="L173"/>
  <c r="L158"/>
  <c r="L153"/>
  <c r="L89"/>
  <c r="L59"/>
  <c r="L269"/>
  <c r="L299"/>
  <c r="L284"/>
  <c r="L279"/>
  <c r="L130"/>
  <c r="L214"/>
  <c r="L508"/>
  <c r="L17"/>
  <c r="L47"/>
  <c r="L594"/>
  <c r="L466"/>
  <c r="L256"/>
  <c r="L291"/>
  <c r="L81"/>
  <c r="L123"/>
  <c r="L298"/>
  <c r="L382"/>
  <c r="L585"/>
  <c r="L550"/>
  <c r="L340"/>
  <c r="L165"/>
  <c r="L424"/>
  <c r="L249"/>
  <c r="L501"/>
  <c r="L459"/>
  <c r="L39"/>
  <c r="L172"/>
  <c r="L88"/>
  <c r="L592"/>
  <c r="L417"/>
  <c r="L375"/>
  <c r="L46"/>
  <c r="L333"/>
  <c r="L543"/>
  <c r="L207"/>
</calcChain>
</file>

<file path=xl/sharedStrings.xml><?xml version="1.0" encoding="utf-8"?>
<sst xmlns="http://schemas.openxmlformats.org/spreadsheetml/2006/main" count="592" uniqueCount="98">
  <si>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</si>
  <si>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</si>
  <si>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</si>
  <si>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</si>
  <si>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</si>
  <si>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</si>
  <si>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</si>
  <si>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</si>
  <si>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</si>
  <si>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</si>
  <si>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</si>
  <si>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</si>
  <si>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</si>
  <si>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</si>
  <si>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</si>
  <si>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</si>
  <si>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</si>
  <si>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</si>
  <si>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</si>
  <si>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</si>
  <si>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</si>
  <si>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</si>
  <si>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</si>
  <si>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</si>
  <si>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</si>
  <si>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</si>
  <si>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</si>
  <si>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</si>
  <si>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</si>
  <si>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</si>
  <si>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</si>
  <si>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</si>
  <si>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</si>
  <si>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</si>
  <si>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</si>
  <si>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</si>
  <si>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</si>
  <si>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</si>
  <si>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</si>
  <si>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</si>
  <si>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</si>
  <si>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</si>
  <si>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</si>
  <si>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</si>
  <si>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</si>
  <si>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Салат из белокочанной капусты с морковью</t>
  </si>
  <si>
    <t>Тефтеля с соусом</t>
  </si>
  <si>
    <t>Каша гречневая рассыпчатая</t>
  </si>
  <si>
    <t>Чай с сахаром</t>
  </si>
  <si>
    <t>Хлеб пшеничный</t>
  </si>
  <si>
    <t>булочка</t>
  </si>
  <si>
    <t>Бутерброд с колбасой</t>
  </si>
  <si>
    <t>Борщ</t>
  </si>
  <si>
    <t>Чай с молоком</t>
  </si>
  <si>
    <t>Яблоко</t>
  </si>
  <si>
    <t>Салат из моркови</t>
  </si>
  <si>
    <t>Гуляш</t>
  </si>
  <si>
    <t>Рис отварной</t>
  </si>
  <si>
    <t>Кисель из концентрата плодового или ягодного</t>
  </si>
  <si>
    <t>Булочка домашняя</t>
  </si>
  <si>
    <t>Соус молочный</t>
  </si>
  <si>
    <t>Салат картофельный с солёными огурцами и зелёным горошком</t>
  </si>
  <si>
    <t>Котлета из говядины</t>
  </si>
  <si>
    <t>Макароны отварные</t>
  </si>
  <si>
    <t>Компот из кураги</t>
  </si>
  <si>
    <t>Соус томатный</t>
  </si>
  <si>
    <t>Бутерброд с джемом или повидлом</t>
  </si>
  <si>
    <t>Суп с крупой</t>
  </si>
  <si>
    <t>Булочка</t>
  </si>
  <si>
    <t>Винегрет</t>
  </si>
  <si>
    <t>Сосиска</t>
  </si>
  <si>
    <t>Какао с молоком</t>
  </si>
  <si>
    <t>Конфета</t>
  </si>
  <si>
    <t>Суп с рыбными консервами</t>
  </si>
  <si>
    <t>Сок яблочный</t>
  </si>
  <si>
    <t>Кекс</t>
  </si>
  <si>
    <t>Банан</t>
  </si>
  <si>
    <t>Салат из свеклы с изюмом</t>
  </si>
  <si>
    <t>Капуста тушеная</t>
  </si>
  <si>
    <t>Тефтеля</t>
  </si>
  <si>
    <t>Картофельное пюре</t>
  </si>
  <si>
    <t>Компот из сухофруктов</t>
  </si>
  <si>
    <t>Салат из свежих помидоров и огурцов</t>
  </si>
  <si>
    <t>Плов</t>
  </si>
  <si>
    <t>Чай с лимоном</t>
  </si>
  <si>
    <t>Йогурт питьевой</t>
  </si>
  <si>
    <t>Салат из капусты с помидорами и огурцами</t>
  </si>
  <si>
    <t>Котлета или биточки рыбные</t>
  </si>
  <si>
    <t>Компот из плодов или ягод сушеных</t>
  </si>
  <si>
    <t>Коржик молочный</t>
  </si>
  <si>
    <t>Каша пшенная молочная с маслом</t>
  </si>
  <si>
    <t>Бутерброд с сыром</t>
  </si>
  <si>
    <t>Пирожок с творогом</t>
  </si>
  <si>
    <t>Каша рисовая молочная жидкая</t>
  </si>
  <si>
    <t>Сок абрикосовый</t>
  </si>
  <si>
    <t>Бутерброд с маслом</t>
  </si>
  <si>
    <t>Директор</t>
  </si>
  <si>
    <t>Лакина Г.Н.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</si>
</sst>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5" borderId="3" xfId="0" applyFill="1" applyBorder="1" applyAlignment="1" applyProtection="1">
      <alignment wrapText="1"/>
      <protection locked="0"/>
    </xf>
    <xf numFmtId="0" fontId="11" fillId="0" borderId="0" xfId="0" applyFont="1" applyAlignment="1" applyProtection="1"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11" fillId="5" borderId="2" xfId="0" applyFont="1" applyFill="1" applyBorder="1" applyAlignment="1" applyProtection="1">
      <alignment vertical="top" wrapText="1"/>
      <protection locked="0"/>
    </xf>
    <xf numFmtId="0" fontId="11" fillId="5" borderId="2" xfId="0" applyFont="1" applyFill="1" applyBorder="1" applyAlignment="1" applyProtection="1">
      <alignment horizontal="center" vertical="top" wrapText="1"/>
      <protection locked="0"/>
    </xf>
    <xf numFmtId="0" fontId="11" fillId="5" borderId="19" xfId="0" applyFont="1" applyFill="1" applyBorder="1" applyAlignment="1" applyProtection="1">
      <alignment horizontal="center" vertical="top" wrapText="1"/>
      <protection locked="0"/>
    </xf>
    <xf numFmtId="1" fontId="0" fillId="5" borderId="1" xfId="0" applyNumberFormat="1" applyFill="1" applyBorder="1" applyProtection="1">
      <protection locked="0"/>
    </xf>
    <xf numFmtId="1" fontId="0" fillId="5" borderId="17" xfId="0" applyNumberFormat="1" applyFill="1" applyBorder="1" applyProtection="1">
      <protection locked="0"/>
    </xf>
    <xf numFmtId="1" fontId="0" fillId="5" borderId="3" xfId="0" applyNumberFormat="1" applyFill="1" applyBorder="1" applyProtection="1">
      <protection locked="0"/>
    </xf>
    <xf numFmtId="1" fontId="0" fillId="5" borderId="25" xfId="0" applyNumberFormat="1" applyFill="1" applyBorder="1" applyProtection="1">
      <protection locked="0"/>
    </xf>
    <xf numFmtId="1" fontId="0" fillId="5" borderId="2" xfId="0" applyNumberFormat="1" applyFill="1" applyBorder="1" applyProtection="1">
      <protection locked="0"/>
    </xf>
    <xf numFmtId="1" fontId="0" fillId="5" borderId="19" xfId="0" applyNumberFormat="1" applyFill="1" applyBorder="1" applyProtection="1">
      <protection locked="0"/>
    </xf>
    <xf numFmtId="0" fontId="2" fillId="0" borderId="0" xfId="0" applyFont="1" applyProtection="1">
      <protection locked="0"/>
    </xf>
    <xf numFmtId="0" fontId="0" fillId="0" borderId="2" xfId="0" applyBorder="1" applyProtection="1"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459" activePane="bottomRight" state="frozen"/>
      <selection pane="topRight" activeCell="E1" sqref="E1"/>
      <selection pane="bottomLeft" activeCell="A6" sqref="A6"/>
      <selection pane="bottomRight" activeCell="E112" sqref="E11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8"/>
      <c r="D1" s="79"/>
      <c r="E1" s="79"/>
      <c r="F1" s="13" t="s">
        <v>16</v>
      </c>
      <c r="G1" s="2" t="s">
        <v>17</v>
      </c>
      <c r="H1" s="80" t="s">
        <v>96</v>
      </c>
      <c r="I1" s="80"/>
      <c r="J1" s="80"/>
      <c r="K1" s="80"/>
    </row>
    <row r="2" spans="1:12" ht="18">
      <c r="A2" s="43" t="s">
        <v>6</v>
      </c>
      <c r="C2" s="2"/>
      <c r="G2" s="2" t="s">
        <v>18</v>
      </c>
      <c r="H2" s="80" t="s">
        <v>97</v>
      </c>
      <c r="I2" s="80"/>
      <c r="J2" s="80"/>
      <c r="K2" s="80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9</v>
      </c>
      <c r="I3" s="55">
        <v>1</v>
      </c>
      <c r="J3" s="56">
        <v>2024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.75" thickBot="1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8" t="s">
        <v>45</v>
      </c>
      <c r="F18" s="63">
        <v>200</v>
      </c>
      <c r="G18" s="63">
        <v>200</v>
      </c>
      <c r="H18" s="63">
        <v>200</v>
      </c>
      <c r="I18" s="63">
        <v>200</v>
      </c>
      <c r="J18" s="63">
        <v>200</v>
      </c>
      <c r="K18" s="63">
        <v>3</v>
      </c>
      <c r="L18" s="51"/>
    </row>
    <row r="19" spans="1:12" ht="15">
      <c r="A19" s="25"/>
      <c r="B19" s="16"/>
      <c r="C19" s="11"/>
      <c r="D19" s="7" t="s">
        <v>28</v>
      </c>
      <c r="E19" s="59"/>
      <c r="F19" s="59"/>
      <c r="G19" s="59"/>
      <c r="H19" s="59"/>
      <c r="I19" s="59"/>
      <c r="J19" s="59"/>
      <c r="K19" s="59"/>
      <c r="L19" s="51"/>
    </row>
    <row r="20" spans="1:12" ht="15.75" thickBot="1">
      <c r="A20" s="25"/>
      <c r="B20" s="16"/>
      <c r="C20" s="11"/>
      <c r="D20" s="7" t="s">
        <v>29</v>
      </c>
      <c r="E20" s="60" t="s">
        <v>46</v>
      </c>
      <c r="F20" s="63">
        <v>100</v>
      </c>
      <c r="G20" s="63">
        <v>100</v>
      </c>
      <c r="H20" s="63">
        <v>100</v>
      </c>
      <c r="I20" s="63">
        <v>100</v>
      </c>
      <c r="J20" s="63">
        <v>100</v>
      </c>
      <c r="K20" s="63">
        <v>400</v>
      </c>
      <c r="L20" s="51"/>
    </row>
    <row r="21" spans="1:12" ht="15">
      <c r="A21" s="25"/>
      <c r="B21" s="16"/>
      <c r="C21" s="11"/>
      <c r="D21" s="7" t="s">
        <v>30</v>
      </c>
      <c r="E21" s="61" t="s">
        <v>47</v>
      </c>
      <c r="F21" s="63">
        <v>200</v>
      </c>
      <c r="G21" s="63">
        <v>200</v>
      </c>
      <c r="H21" s="63">
        <v>200</v>
      </c>
      <c r="I21" s="63">
        <v>200</v>
      </c>
      <c r="J21" s="63">
        <v>200</v>
      </c>
      <c r="K21" s="63">
        <v>252</v>
      </c>
      <c r="L21" s="51"/>
    </row>
    <row r="22" spans="1:12" ht="15">
      <c r="A22" s="25"/>
      <c r="B22" s="16"/>
      <c r="C22" s="11"/>
      <c r="D22" s="7" t="s">
        <v>31</v>
      </c>
      <c r="E22" s="60" t="s">
        <v>48</v>
      </c>
      <c r="F22" s="63">
        <v>250</v>
      </c>
      <c r="G22" s="63">
        <v>250</v>
      </c>
      <c r="H22" s="63">
        <v>250</v>
      </c>
      <c r="I22" s="63">
        <v>250</v>
      </c>
      <c r="J22" s="63">
        <v>250</v>
      </c>
      <c r="K22" s="63">
        <v>71</v>
      </c>
      <c r="L22" s="51"/>
    </row>
    <row r="23" spans="1:12" ht="15">
      <c r="A23" s="25"/>
      <c r="B23" s="16"/>
      <c r="C23" s="11"/>
      <c r="D23" s="7" t="s">
        <v>32</v>
      </c>
      <c r="E23" s="60" t="s">
        <v>49</v>
      </c>
      <c r="F23" s="63">
        <v>60</v>
      </c>
      <c r="G23" s="63">
        <v>60</v>
      </c>
      <c r="H23" s="63">
        <v>60</v>
      </c>
      <c r="I23" s="63">
        <v>60</v>
      </c>
      <c r="J23" s="63">
        <v>60</v>
      </c>
      <c r="K23" s="63">
        <v>122</v>
      </c>
      <c r="L23" s="51"/>
    </row>
    <row r="24" spans="1:12" ht="15">
      <c r="A24" s="25"/>
      <c r="B24" s="16"/>
      <c r="C24" s="11"/>
      <c r="D24" s="7" t="s">
        <v>33</v>
      </c>
      <c r="E24" s="62"/>
      <c r="F24" s="63"/>
      <c r="G24" s="63"/>
      <c r="H24" s="63"/>
      <c r="I24" s="63"/>
      <c r="J24" s="63"/>
      <c r="K24" s="63"/>
      <c r="L24" s="51"/>
    </row>
    <row r="25" spans="1:12" ht="15">
      <c r="A25" s="25"/>
      <c r="B25" s="16"/>
      <c r="C25" s="11"/>
      <c r="D25" s="6"/>
      <c r="E25" s="62" t="s">
        <v>50</v>
      </c>
      <c r="F25" s="63">
        <v>100</v>
      </c>
      <c r="G25" s="63">
        <v>100</v>
      </c>
      <c r="H25" s="63">
        <v>100</v>
      </c>
      <c r="I25" s="63">
        <v>100</v>
      </c>
      <c r="J25" s="63">
        <v>100</v>
      </c>
      <c r="K25" s="63">
        <v>578</v>
      </c>
      <c r="L25" s="51"/>
    </row>
    <row r="26" spans="1:12" ht="15">
      <c r="A26" s="25"/>
      <c r="B26" s="16"/>
      <c r="C26" s="11"/>
      <c r="D26" s="6"/>
      <c r="E26" s="62"/>
      <c r="F26" s="63"/>
      <c r="G26" s="63"/>
      <c r="H26" s="63"/>
      <c r="I26" s="63"/>
      <c r="J26" s="63"/>
      <c r="K26" s="63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910</v>
      </c>
      <c r="G27" s="21">
        <f t="shared" ref="G27:J27" si="3">SUM(G18:G26)</f>
        <v>910</v>
      </c>
      <c r="H27" s="21">
        <f t="shared" si="3"/>
        <v>910</v>
      </c>
      <c r="I27" s="21">
        <f t="shared" si="3"/>
        <v>910</v>
      </c>
      <c r="J27" s="21">
        <f t="shared" si="3"/>
        <v>910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76" t="s">
        <v>4</v>
      </c>
      <c r="D47" s="77"/>
      <c r="E47" s="33"/>
      <c r="F47" s="34">
        <f>F13+F17+F27+F32+F39+F46</f>
        <v>910</v>
      </c>
      <c r="G47" s="34">
        <f t="shared" ref="G47:J47" si="7">G13+G17+G27+G32+G39+G46</f>
        <v>910</v>
      </c>
      <c r="H47" s="34">
        <f t="shared" si="7"/>
        <v>910</v>
      </c>
      <c r="I47" s="34">
        <f t="shared" si="7"/>
        <v>910</v>
      </c>
      <c r="J47" s="34">
        <f t="shared" si="7"/>
        <v>910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.75" thickBot="1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62" t="s">
        <v>51</v>
      </c>
      <c r="F60" s="63">
        <v>100</v>
      </c>
      <c r="G60" s="63">
        <v>6</v>
      </c>
      <c r="H60" s="63">
        <v>4</v>
      </c>
      <c r="I60" s="63">
        <v>5</v>
      </c>
      <c r="J60" s="63">
        <v>92</v>
      </c>
      <c r="K60" s="64">
        <v>3</v>
      </c>
      <c r="L60" s="51"/>
    </row>
    <row r="61" spans="1:12" ht="15">
      <c r="A61" s="15"/>
      <c r="B61" s="16"/>
      <c r="C61" s="11"/>
      <c r="D61" s="7" t="s">
        <v>28</v>
      </c>
      <c r="E61" s="61" t="s">
        <v>52</v>
      </c>
      <c r="F61" s="63">
        <v>200</v>
      </c>
      <c r="G61" s="63">
        <v>2</v>
      </c>
      <c r="H61" s="63">
        <v>5</v>
      </c>
      <c r="I61" s="63">
        <v>11</v>
      </c>
      <c r="J61" s="63">
        <v>101</v>
      </c>
      <c r="K61" s="64">
        <v>142</v>
      </c>
      <c r="L61" s="51"/>
    </row>
    <row r="62" spans="1:12" ht="15">
      <c r="A62" s="15"/>
      <c r="B62" s="16"/>
      <c r="C62" s="11"/>
      <c r="D62" s="7" t="s">
        <v>29</v>
      </c>
      <c r="E62" s="62"/>
      <c r="F62" s="63"/>
      <c r="G62" s="63"/>
      <c r="H62" s="63"/>
      <c r="I62" s="63"/>
      <c r="J62" s="63"/>
      <c r="K62" s="64"/>
      <c r="L62" s="51"/>
    </row>
    <row r="63" spans="1:12" ht="15">
      <c r="A63" s="15"/>
      <c r="B63" s="16"/>
      <c r="C63" s="11"/>
      <c r="D63" s="7" t="s">
        <v>30</v>
      </c>
      <c r="E63" s="62"/>
      <c r="F63" s="63"/>
      <c r="G63" s="63"/>
      <c r="H63" s="63"/>
      <c r="I63" s="63"/>
      <c r="J63" s="63"/>
      <c r="K63" s="64"/>
      <c r="L63" s="51"/>
    </row>
    <row r="64" spans="1:12" ht="15">
      <c r="A64" s="15"/>
      <c r="B64" s="16"/>
      <c r="C64" s="11"/>
      <c r="D64" s="7" t="s">
        <v>31</v>
      </c>
      <c r="E64" s="60" t="s">
        <v>53</v>
      </c>
      <c r="F64" s="63">
        <v>200</v>
      </c>
      <c r="G64" s="63">
        <v>6</v>
      </c>
      <c r="H64" s="63">
        <v>6</v>
      </c>
      <c r="I64" s="63">
        <v>29</v>
      </c>
      <c r="J64" s="63">
        <v>161</v>
      </c>
      <c r="K64" s="64">
        <v>17</v>
      </c>
      <c r="L64" s="51"/>
    </row>
    <row r="65" spans="1:12" ht="15">
      <c r="A65" s="15"/>
      <c r="B65" s="16"/>
      <c r="C65" s="11"/>
      <c r="D65" s="7" t="s">
        <v>32</v>
      </c>
      <c r="E65" s="60" t="s">
        <v>49</v>
      </c>
      <c r="F65" s="63">
        <v>60</v>
      </c>
      <c r="G65" s="63">
        <v>5</v>
      </c>
      <c r="H65" s="63">
        <v>0</v>
      </c>
      <c r="I65" s="63">
        <v>29</v>
      </c>
      <c r="J65" s="63">
        <v>141</v>
      </c>
      <c r="K65" s="64">
        <v>122</v>
      </c>
      <c r="L65" s="51"/>
    </row>
    <row r="66" spans="1:12" ht="15.75" thickBot="1">
      <c r="A66" s="15"/>
      <c r="B66" s="16"/>
      <c r="C66" s="11"/>
      <c r="D66" s="7" t="s">
        <v>33</v>
      </c>
      <c r="E66" s="62"/>
      <c r="F66" s="63"/>
      <c r="G66" s="63"/>
      <c r="H66" s="63"/>
      <c r="I66" s="63"/>
      <c r="J66" s="63"/>
      <c r="K66" s="64"/>
      <c r="L66" s="51"/>
    </row>
    <row r="67" spans="1:12" ht="15">
      <c r="A67" s="15"/>
      <c r="B67" s="16"/>
      <c r="C67" s="11"/>
      <c r="D67" s="72" t="s">
        <v>24</v>
      </c>
      <c r="E67" s="61" t="s">
        <v>54</v>
      </c>
      <c r="F67" s="63">
        <v>200</v>
      </c>
      <c r="G67" s="63">
        <v>0</v>
      </c>
      <c r="H67" s="63">
        <v>0</v>
      </c>
      <c r="I67" s="63">
        <v>21</v>
      </c>
      <c r="J67" s="63">
        <v>90</v>
      </c>
      <c r="K67" s="64">
        <v>126</v>
      </c>
      <c r="L67" s="51"/>
    </row>
    <row r="68" spans="1:12" ht="15">
      <c r="A68" s="15"/>
      <c r="B68" s="16"/>
      <c r="C68" s="11"/>
      <c r="D68" s="6"/>
      <c r="E68" s="62"/>
      <c r="F68" s="63"/>
      <c r="G68" s="63"/>
      <c r="H68" s="63"/>
      <c r="I68" s="63"/>
      <c r="J68" s="63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760</v>
      </c>
      <c r="G69" s="21">
        <f t="shared" ref="G69" si="18">SUM(G60:G68)</f>
        <v>19</v>
      </c>
      <c r="H69" s="21">
        <f t="shared" ref="H69" si="19">SUM(H60:H68)</f>
        <v>15</v>
      </c>
      <c r="I69" s="21">
        <f t="shared" ref="I69" si="20">SUM(I60:I68)</f>
        <v>95</v>
      </c>
      <c r="J69" s="21">
        <f t="shared" ref="J69" si="21">SUM(J60:J68)</f>
        <v>585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76" t="s">
        <v>4</v>
      </c>
      <c r="D89" s="77"/>
      <c r="E89" s="33"/>
      <c r="F89" s="34">
        <f>F55+F59+F69+F74+F81+F88</f>
        <v>760</v>
      </c>
      <c r="G89" s="34">
        <f t="shared" ref="G89" si="38">G55+G59+G69+G74+G81+G88</f>
        <v>19</v>
      </c>
      <c r="H89" s="34">
        <f t="shared" ref="H89" si="39">H55+H59+H69+H74+H81+H88</f>
        <v>15</v>
      </c>
      <c r="I89" s="34">
        <f t="shared" ref="I89" si="40">I55+I59+I69+I74+I81+I88</f>
        <v>95</v>
      </c>
      <c r="J89" s="34">
        <f t="shared" ref="J89" si="41">J55+J59+J69+J74+J81+J88</f>
        <v>585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62" t="s">
        <v>55</v>
      </c>
      <c r="F102" s="63">
        <v>100</v>
      </c>
      <c r="G102" s="63">
        <v>1</v>
      </c>
      <c r="H102" s="63">
        <v>10</v>
      </c>
      <c r="I102" s="63">
        <v>9</v>
      </c>
      <c r="J102" s="63">
        <v>133</v>
      </c>
      <c r="K102" s="64">
        <v>6</v>
      </c>
      <c r="L102" s="51"/>
    </row>
    <row r="103" spans="1:12" ht="15">
      <c r="A103" s="25"/>
      <c r="B103" s="16"/>
      <c r="C103" s="11"/>
      <c r="D103" s="7" t="s">
        <v>28</v>
      </c>
      <c r="E103" s="62"/>
      <c r="F103" s="63"/>
      <c r="G103" s="63"/>
      <c r="H103" s="63"/>
      <c r="I103" s="63"/>
      <c r="J103" s="63"/>
      <c r="K103" s="64"/>
      <c r="L103" s="51"/>
    </row>
    <row r="104" spans="1:12" ht="15.75" thickBot="1">
      <c r="A104" s="25"/>
      <c r="B104" s="16"/>
      <c r="C104" s="11"/>
      <c r="D104" s="7" t="s">
        <v>29</v>
      </c>
      <c r="E104" s="58" t="s">
        <v>56</v>
      </c>
      <c r="F104" s="63">
        <v>150</v>
      </c>
      <c r="G104" s="63">
        <v>13</v>
      </c>
      <c r="H104" s="63">
        <v>7</v>
      </c>
      <c r="I104" s="63">
        <v>6</v>
      </c>
      <c r="J104" s="63">
        <v>143</v>
      </c>
      <c r="K104" s="64">
        <v>41</v>
      </c>
      <c r="L104" s="51"/>
    </row>
    <row r="105" spans="1:12" ht="15">
      <c r="A105" s="25"/>
      <c r="B105" s="16"/>
      <c r="C105" s="11"/>
      <c r="D105" s="7" t="s">
        <v>30</v>
      </c>
      <c r="E105" s="61" t="s">
        <v>57</v>
      </c>
      <c r="F105" s="63">
        <v>200</v>
      </c>
      <c r="G105" s="63">
        <v>4</v>
      </c>
      <c r="H105" s="63">
        <v>13</v>
      </c>
      <c r="I105" s="63">
        <v>26</v>
      </c>
      <c r="J105" s="63">
        <v>121</v>
      </c>
      <c r="K105" s="64">
        <v>424</v>
      </c>
      <c r="L105" s="51"/>
    </row>
    <row r="106" spans="1:12" ht="15">
      <c r="A106" s="25"/>
      <c r="B106" s="16"/>
      <c r="C106" s="11"/>
      <c r="D106" s="7" t="s">
        <v>31</v>
      </c>
      <c r="E106" s="60" t="s">
        <v>58</v>
      </c>
      <c r="F106" s="63">
        <v>200</v>
      </c>
      <c r="G106" s="63">
        <v>1</v>
      </c>
      <c r="H106" s="63">
        <v>0</v>
      </c>
      <c r="I106" s="63">
        <v>29</v>
      </c>
      <c r="J106" s="63">
        <v>121</v>
      </c>
      <c r="K106" s="64">
        <v>517</v>
      </c>
      <c r="L106" s="51"/>
    </row>
    <row r="107" spans="1:12" ht="15">
      <c r="A107" s="25"/>
      <c r="B107" s="16"/>
      <c r="C107" s="11"/>
      <c r="D107" s="7" t="s">
        <v>32</v>
      </c>
      <c r="E107" s="60" t="s">
        <v>49</v>
      </c>
      <c r="F107" s="63">
        <v>60</v>
      </c>
      <c r="G107" s="63">
        <v>2</v>
      </c>
      <c r="H107" s="63">
        <v>3</v>
      </c>
      <c r="I107" s="63">
        <v>4</v>
      </c>
      <c r="J107" s="63">
        <v>55</v>
      </c>
      <c r="K107" s="64">
        <v>122</v>
      </c>
      <c r="L107" s="51"/>
    </row>
    <row r="108" spans="1:12" ht="15">
      <c r="A108" s="25"/>
      <c r="B108" s="16"/>
      <c r="C108" s="11"/>
      <c r="D108" s="7" t="s">
        <v>33</v>
      </c>
      <c r="E108" s="62"/>
      <c r="F108" s="63"/>
      <c r="G108" s="63"/>
      <c r="H108" s="63"/>
      <c r="I108" s="63"/>
      <c r="J108" s="63"/>
      <c r="K108" s="64"/>
      <c r="L108" s="51"/>
    </row>
    <row r="109" spans="1:12" ht="15.75" thickBot="1">
      <c r="A109" s="25"/>
      <c r="B109" s="16"/>
      <c r="C109" s="11"/>
      <c r="D109" s="6"/>
      <c r="E109" s="58" t="s">
        <v>59</v>
      </c>
      <c r="F109" s="63">
        <v>100</v>
      </c>
      <c r="G109" s="63">
        <v>1</v>
      </c>
      <c r="H109" s="63">
        <v>13</v>
      </c>
      <c r="I109" s="63">
        <v>63</v>
      </c>
      <c r="J109" s="63">
        <v>405</v>
      </c>
      <c r="K109" s="64">
        <v>578</v>
      </c>
      <c r="L109" s="51"/>
    </row>
    <row r="110" spans="1:12" ht="15">
      <c r="A110" s="25"/>
      <c r="B110" s="16"/>
      <c r="C110" s="11"/>
      <c r="D110" s="6"/>
      <c r="E110" s="60" t="s">
        <v>60</v>
      </c>
      <c r="F110" s="63">
        <v>50</v>
      </c>
      <c r="G110" s="63">
        <v>22</v>
      </c>
      <c r="H110" s="63">
        <v>23</v>
      </c>
      <c r="I110" s="63">
        <v>13</v>
      </c>
      <c r="J110" s="63">
        <v>347</v>
      </c>
      <c r="K110" s="64">
        <v>447</v>
      </c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860</v>
      </c>
      <c r="G111" s="21">
        <f t="shared" ref="G111" si="52">SUM(G102:G110)</f>
        <v>44</v>
      </c>
      <c r="H111" s="21">
        <f t="shared" ref="H111" si="53">SUM(H102:H110)</f>
        <v>69</v>
      </c>
      <c r="I111" s="21">
        <f t="shared" ref="I111" si="54">SUM(I102:I110)</f>
        <v>150</v>
      </c>
      <c r="J111" s="21">
        <f t="shared" ref="J111" si="55">SUM(J102:J110)</f>
        <v>1325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76" t="s">
        <v>4</v>
      </c>
      <c r="D131" s="77"/>
      <c r="E131" s="33"/>
      <c r="F131" s="34">
        <f>F97+F101+F111+F116+F123+F130</f>
        <v>860</v>
      </c>
      <c r="G131" s="34">
        <f t="shared" ref="G131" si="72">G97+G101+G111+G116+G123+G130</f>
        <v>44</v>
      </c>
      <c r="H131" s="34">
        <f t="shared" ref="H131" si="73">H97+H101+H111+H116+H123+H130</f>
        <v>69</v>
      </c>
      <c r="I131" s="34">
        <f t="shared" ref="I131" si="74">I97+I101+I111+I116+I123+I130</f>
        <v>150</v>
      </c>
      <c r="J131" s="34">
        <f t="shared" ref="J131" si="75">J97+J101+J111+J116+J123+J130</f>
        <v>1325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30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60" t="s">
        <v>61</v>
      </c>
      <c r="F144" s="63">
        <v>100</v>
      </c>
      <c r="G144" s="63">
        <v>2</v>
      </c>
      <c r="H144" s="63">
        <v>6</v>
      </c>
      <c r="I144" s="63">
        <v>9</v>
      </c>
      <c r="J144" s="63">
        <v>101</v>
      </c>
      <c r="K144" s="64">
        <v>3</v>
      </c>
      <c r="L144" s="51"/>
    </row>
    <row r="145" spans="1:12" ht="15">
      <c r="A145" s="25"/>
      <c r="B145" s="16"/>
      <c r="C145" s="11"/>
      <c r="D145" s="7" t="s">
        <v>28</v>
      </c>
      <c r="E145" s="62"/>
      <c r="F145" s="63"/>
      <c r="G145" s="63"/>
      <c r="H145" s="63"/>
      <c r="I145" s="63"/>
      <c r="J145" s="63"/>
      <c r="K145" s="64"/>
      <c r="L145" s="51"/>
    </row>
    <row r="146" spans="1:12" ht="15.75" thickBot="1">
      <c r="A146" s="25"/>
      <c r="B146" s="16"/>
      <c r="C146" s="11"/>
      <c r="D146" s="7" t="s">
        <v>29</v>
      </c>
      <c r="E146" s="58" t="s">
        <v>62</v>
      </c>
      <c r="F146" s="63">
        <v>100</v>
      </c>
      <c r="G146" s="63">
        <v>18</v>
      </c>
      <c r="H146" s="63">
        <v>17</v>
      </c>
      <c r="I146" s="63">
        <v>14</v>
      </c>
      <c r="J146" s="63">
        <v>281</v>
      </c>
      <c r="K146" s="64">
        <v>391</v>
      </c>
      <c r="L146" s="51"/>
    </row>
    <row r="147" spans="1:12" ht="15">
      <c r="A147" s="25"/>
      <c r="B147" s="16"/>
      <c r="C147" s="11"/>
      <c r="D147" s="7" t="s">
        <v>30</v>
      </c>
      <c r="E147" s="61" t="s">
        <v>63</v>
      </c>
      <c r="F147" s="63">
        <v>200</v>
      </c>
      <c r="G147" s="63">
        <v>7</v>
      </c>
      <c r="H147" s="63">
        <v>9</v>
      </c>
      <c r="I147" s="63">
        <v>43</v>
      </c>
      <c r="J147" s="63">
        <v>277</v>
      </c>
      <c r="K147" s="64">
        <v>56</v>
      </c>
      <c r="L147" s="51"/>
    </row>
    <row r="148" spans="1:12" ht="15">
      <c r="A148" s="25"/>
      <c r="B148" s="16"/>
      <c r="C148" s="11"/>
      <c r="D148" s="7" t="s">
        <v>31</v>
      </c>
      <c r="E148" s="60" t="s">
        <v>64</v>
      </c>
      <c r="F148" s="63">
        <v>200</v>
      </c>
      <c r="G148" s="63">
        <v>0</v>
      </c>
      <c r="H148" s="63">
        <v>0</v>
      </c>
      <c r="I148" s="63">
        <v>22</v>
      </c>
      <c r="J148" s="63">
        <v>90</v>
      </c>
      <c r="K148" s="64">
        <v>526</v>
      </c>
      <c r="L148" s="51"/>
    </row>
    <row r="149" spans="1:12" ht="15">
      <c r="A149" s="25"/>
      <c r="B149" s="16"/>
      <c r="C149" s="11"/>
      <c r="D149" s="7" t="s">
        <v>32</v>
      </c>
      <c r="E149" s="60" t="s">
        <v>49</v>
      </c>
      <c r="F149" s="63">
        <v>60</v>
      </c>
      <c r="G149" s="63">
        <v>5</v>
      </c>
      <c r="H149" s="63">
        <v>0</v>
      </c>
      <c r="I149" s="63">
        <v>29</v>
      </c>
      <c r="J149" s="63">
        <v>141</v>
      </c>
      <c r="K149" s="64">
        <v>122</v>
      </c>
      <c r="L149" s="51"/>
    </row>
    <row r="150" spans="1:12" ht="15">
      <c r="A150" s="25"/>
      <c r="B150" s="16"/>
      <c r="C150" s="11"/>
      <c r="D150" s="7" t="s">
        <v>33</v>
      </c>
      <c r="E150" s="62"/>
      <c r="F150" s="63"/>
      <c r="G150" s="63"/>
      <c r="H150" s="63"/>
      <c r="I150" s="63"/>
      <c r="J150" s="63"/>
      <c r="K150" s="64"/>
      <c r="L150" s="51"/>
    </row>
    <row r="151" spans="1:12" ht="15">
      <c r="A151" s="25"/>
      <c r="B151" s="16"/>
      <c r="C151" s="11"/>
      <c r="D151" s="6"/>
      <c r="E151" s="60" t="s">
        <v>65</v>
      </c>
      <c r="F151" s="63">
        <v>50</v>
      </c>
      <c r="G151" s="63">
        <v>0</v>
      </c>
      <c r="H151" s="63">
        <v>2</v>
      </c>
      <c r="I151" s="63">
        <v>3</v>
      </c>
      <c r="J151" s="63">
        <v>33</v>
      </c>
      <c r="K151" s="64">
        <v>465</v>
      </c>
      <c r="L151" s="51"/>
    </row>
    <row r="152" spans="1:12" ht="15.75" thickBot="1">
      <c r="A152" s="25"/>
      <c r="B152" s="16"/>
      <c r="C152" s="11"/>
      <c r="D152" s="6"/>
      <c r="E152" s="58" t="s">
        <v>66</v>
      </c>
      <c r="F152" s="63">
        <v>60</v>
      </c>
      <c r="G152" s="63">
        <v>2</v>
      </c>
      <c r="H152" s="63">
        <v>17</v>
      </c>
      <c r="I152" s="63">
        <v>10</v>
      </c>
      <c r="J152" s="63">
        <v>196</v>
      </c>
      <c r="K152" s="64">
        <v>109</v>
      </c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770</v>
      </c>
      <c r="G153" s="21">
        <f t="shared" ref="G153" si="87">SUM(G144:G152)</f>
        <v>34</v>
      </c>
      <c r="H153" s="21">
        <f t="shared" ref="H153" si="88">SUM(H144:H152)</f>
        <v>51</v>
      </c>
      <c r="I153" s="21">
        <f t="shared" ref="I153" si="89">SUM(I144:I152)</f>
        <v>130</v>
      </c>
      <c r="J153" s="21">
        <f t="shared" ref="J153" si="90">SUM(J144:J152)</f>
        <v>1119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76" t="s">
        <v>4</v>
      </c>
      <c r="D173" s="77"/>
      <c r="E173" s="33"/>
      <c r="F173" s="34">
        <f>F139+F143+F153+F158+F165+F172</f>
        <v>770</v>
      </c>
      <c r="G173" s="34">
        <f t="shared" ref="G173" si="107">G139+G143+G153+G158+G165+G172</f>
        <v>34</v>
      </c>
      <c r="H173" s="34">
        <f t="shared" ref="H173" si="108">H139+H143+H153+H158+H165+H172</f>
        <v>51</v>
      </c>
      <c r="I173" s="34">
        <f t="shared" ref="I173" si="109">I139+I143+I153+I158+I165+I172</f>
        <v>130</v>
      </c>
      <c r="J173" s="34">
        <f t="shared" ref="J173" si="110">J139+J143+J153+J158+J165+J172</f>
        <v>1119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.75" thickBot="1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.75" thickBot="1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61"/>
      <c r="F186" s="63"/>
      <c r="G186" s="63"/>
      <c r="H186" s="63"/>
      <c r="I186" s="63"/>
      <c r="J186" s="63"/>
      <c r="K186" s="64"/>
      <c r="L186" s="51"/>
    </row>
    <row r="187" spans="1:12" ht="15">
      <c r="A187" s="25"/>
      <c r="B187" s="16"/>
      <c r="C187" s="11"/>
      <c r="D187" s="7" t="s">
        <v>28</v>
      </c>
      <c r="E187" s="61" t="s">
        <v>67</v>
      </c>
      <c r="F187" s="63">
        <v>200</v>
      </c>
      <c r="G187" s="63">
        <v>2</v>
      </c>
      <c r="H187" s="63">
        <v>5</v>
      </c>
      <c r="I187" s="63">
        <v>14</v>
      </c>
      <c r="J187" s="63">
        <v>113</v>
      </c>
      <c r="K187" s="64">
        <v>170</v>
      </c>
      <c r="L187" s="51"/>
    </row>
    <row r="188" spans="1:12" ht="15">
      <c r="A188" s="25"/>
      <c r="B188" s="16"/>
      <c r="C188" s="11"/>
      <c r="D188" s="7" t="s">
        <v>29</v>
      </c>
      <c r="E188" s="62"/>
      <c r="F188" s="63"/>
      <c r="G188" s="63"/>
      <c r="H188" s="63"/>
      <c r="I188" s="63"/>
      <c r="J188" s="63"/>
      <c r="K188" s="64"/>
      <c r="L188" s="51"/>
    </row>
    <row r="189" spans="1:12" ht="15">
      <c r="A189" s="25"/>
      <c r="B189" s="16"/>
      <c r="C189" s="11"/>
      <c r="D189" s="7" t="s">
        <v>30</v>
      </c>
      <c r="E189" s="60"/>
      <c r="F189" s="63"/>
      <c r="G189" s="63"/>
      <c r="H189" s="63"/>
      <c r="I189" s="63"/>
      <c r="J189" s="63"/>
      <c r="K189" s="64"/>
      <c r="L189" s="51"/>
    </row>
    <row r="190" spans="1:12" ht="15">
      <c r="A190" s="25"/>
      <c r="B190" s="16"/>
      <c r="C190" s="11"/>
      <c r="D190" s="7" t="s">
        <v>31</v>
      </c>
      <c r="E190" s="60" t="s">
        <v>48</v>
      </c>
      <c r="F190" s="63">
        <v>200</v>
      </c>
      <c r="G190" s="63">
        <v>0</v>
      </c>
      <c r="H190" s="63">
        <v>0</v>
      </c>
      <c r="I190" s="63">
        <v>10</v>
      </c>
      <c r="J190" s="63">
        <v>38</v>
      </c>
      <c r="K190" s="64">
        <v>71</v>
      </c>
      <c r="L190" s="51"/>
    </row>
    <row r="191" spans="1:12" ht="15">
      <c r="A191" s="25"/>
      <c r="B191" s="16"/>
      <c r="C191" s="11"/>
      <c r="D191" s="7" t="s">
        <v>32</v>
      </c>
      <c r="E191" s="60" t="s">
        <v>49</v>
      </c>
      <c r="F191" s="63">
        <v>60</v>
      </c>
      <c r="G191" s="63">
        <v>5</v>
      </c>
      <c r="H191" s="63">
        <v>0</v>
      </c>
      <c r="I191" s="63">
        <v>29</v>
      </c>
      <c r="J191" s="63">
        <v>141</v>
      </c>
      <c r="K191" s="64">
        <v>122</v>
      </c>
      <c r="L191" s="51"/>
    </row>
    <row r="192" spans="1:12" ht="15.75" thickBot="1">
      <c r="A192" s="25"/>
      <c r="B192" s="16"/>
      <c r="C192" s="11"/>
      <c r="D192" s="7" t="s">
        <v>33</v>
      </c>
      <c r="E192" s="71"/>
      <c r="F192" s="71"/>
      <c r="G192" s="71"/>
      <c r="H192" s="71"/>
      <c r="I192" s="71"/>
      <c r="J192" s="71"/>
      <c r="K192" s="71"/>
      <c r="L192" s="51"/>
    </row>
    <row r="193" spans="1:12" ht="15">
      <c r="A193" s="25"/>
      <c r="B193" s="16"/>
      <c r="C193" s="11"/>
      <c r="D193" s="72" t="s">
        <v>24</v>
      </c>
      <c r="E193" s="61" t="s">
        <v>54</v>
      </c>
      <c r="F193" s="63">
        <v>200</v>
      </c>
      <c r="G193" s="63">
        <v>0</v>
      </c>
      <c r="H193" s="63">
        <v>0</v>
      </c>
      <c r="I193" s="63">
        <v>20</v>
      </c>
      <c r="J193" s="63">
        <v>90</v>
      </c>
      <c r="K193" s="64">
        <v>126</v>
      </c>
      <c r="L193" s="51"/>
    </row>
    <row r="194" spans="1:12" ht="15">
      <c r="A194" s="25"/>
      <c r="B194" s="16"/>
      <c r="C194" s="11"/>
      <c r="D194" s="6"/>
      <c r="E194" s="60" t="s">
        <v>68</v>
      </c>
      <c r="F194" s="63">
        <v>100</v>
      </c>
      <c r="G194" s="63">
        <v>4</v>
      </c>
      <c r="H194" s="63">
        <v>8</v>
      </c>
      <c r="I194" s="63">
        <v>38</v>
      </c>
      <c r="J194" s="63">
        <v>243</v>
      </c>
      <c r="K194" s="64">
        <v>578</v>
      </c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760</v>
      </c>
      <c r="G195" s="21">
        <f>SUM(G186:G194)</f>
        <v>11</v>
      </c>
      <c r="H195" s="21">
        <f>SUM(H186:H194)</f>
        <v>13</v>
      </c>
      <c r="I195" s="21">
        <f>SUM(I186:I194)</f>
        <v>111</v>
      </c>
      <c r="J195" s="21">
        <f>SUM(J186:J194)</f>
        <v>625</v>
      </c>
      <c r="K195" s="27"/>
      <c r="L195" s="21">
        <f t="shared" ref="L195" ca="1" si="121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2">SUM(G196:G199)</f>
        <v>0</v>
      </c>
      <c r="H200" s="21">
        <f t="shared" ref="H200" si="123">SUM(H196:H199)</f>
        <v>0</v>
      </c>
      <c r="I200" s="21">
        <f t="shared" ref="I200" si="124">SUM(I196:I199)</f>
        <v>0</v>
      </c>
      <c r="J200" s="21">
        <f t="shared" ref="J200" si="125">SUM(J196:J199)</f>
        <v>0</v>
      </c>
      <c r="K200" s="27"/>
      <c r="L200" s="21">
        <f t="shared" ref="L200" ca="1" si="126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27">SUM(G201:G206)</f>
        <v>0</v>
      </c>
      <c r="H207" s="21">
        <f t="shared" ref="H207" si="128">SUM(H201:H206)</f>
        <v>0</v>
      </c>
      <c r="I207" s="21">
        <f t="shared" ref="I207" si="129">SUM(I201:I206)</f>
        <v>0</v>
      </c>
      <c r="J207" s="21">
        <f t="shared" ref="J207" si="130">SUM(J201:J206)</f>
        <v>0</v>
      </c>
      <c r="K207" s="27"/>
      <c r="L207" s="21">
        <f t="shared" ref="L207" ca="1" si="131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2">SUM(G208:G213)</f>
        <v>0</v>
      </c>
      <c r="H214" s="21">
        <f t="shared" ref="H214" si="133">SUM(H208:H213)</f>
        <v>0</v>
      </c>
      <c r="I214" s="21">
        <f t="shared" ref="I214" si="134">SUM(I208:I213)</f>
        <v>0</v>
      </c>
      <c r="J214" s="21">
        <f t="shared" ref="J214" si="135">SUM(J208:J213)</f>
        <v>0</v>
      </c>
      <c r="K214" s="27"/>
      <c r="L214" s="21">
        <f t="shared" ref="L214" ca="1" si="136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76" t="s">
        <v>4</v>
      </c>
      <c r="D215" s="77"/>
      <c r="E215" s="33"/>
      <c r="F215" s="34">
        <f>F181+F185+F195+F200+F207+F214</f>
        <v>760</v>
      </c>
      <c r="G215" s="34">
        <f t="shared" ref="G215" si="137">G181+G185+G195+G200+G207+G214</f>
        <v>11</v>
      </c>
      <c r="H215" s="34">
        <f t="shared" ref="H215" si="138">H181+H185+H195+H200+H207+H214</f>
        <v>13</v>
      </c>
      <c r="I215" s="34">
        <f t="shared" ref="I215" si="139">I181+I185+I195+I200+I207+I214</f>
        <v>111</v>
      </c>
      <c r="J215" s="34">
        <f t="shared" ref="J215" si="140">J181+J185+J195+J200+J207+J214</f>
        <v>625</v>
      </c>
      <c r="K215" s="35"/>
      <c r="L215" s="34">
        <f t="shared" ref="L215" ca="1" si="141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2">SUM(G216:G222)</f>
        <v>0</v>
      </c>
      <c r="H223" s="21">
        <f t="shared" ref="H223" si="143">SUM(H216:H222)</f>
        <v>0</v>
      </c>
      <c r="I223" s="21">
        <f t="shared" ref="I223" si="144">SUM(I216:I222)</f>
        <v>0</v>
      </c>
      <c r="J223" s="21">
        <f t="shared" ref="J223" si="145">SUM(J216:J222)</f>
        <v>0</v>
      </c>
      <c r="K223" s="27"/>
      <c r="L223" s="21">
        <f t="shared" ref="L223:L265" si="146"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47">SUM(G224:G226)</f>
        <v>0</v>
      </c>
      <c r="H227" s="21">
        <f t="shared" ref="H227" si="148">SUM(H224:H226)</f>
        <v>0</v>
      </c>
      <c r="I227" s="21">
        <f t="shared" ref="I227" si="149">SUM(I224:I226)</f>
        <v>0</v>
      </c>
      <c r="J227" s="21">
        <f t="shared" ref="J227" si="150">SUM(J224:J226)</f>
        <v>0</v>
      </c>
      <c r="K227" s="27"/>
      <c r="L227" s="21">
        <f t="shared" ref="L227" ca="1" si="151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60" t="s">
        <v>91</v>
      </c>
      <c r="F228" s="51">
        <v>100</v>
      </c>
      <c r="G228" s="69">
        <v>7</v>
      </c>
      <c r="H228" s="69">
        <v>9</v>
      </c>
      <c r="I228" s="70">
        <v>10</v>
      </c>
      <c r="J228" s="69">
        <v>152</v>
      </c>
      <c r="K228" s="52">
        <v>104</v>
      </c>
      <c r="L228" s="51"/>
    </row>
    <row r="229" spans="1:12" ht="15.75" thickBot="1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61" t="s">
        <v>90</v>
      </c>
      <c r="F230" s="65">
        <v>200</v>
      </c>
      <c r="G230" s="65">
        <v>8</v>
      </c>
      <c r="H230" s="65">
        <v>10</v>
      </c>
      <c r="I230" s="66">
        <v>36</v>
      </c>
      <c r="J230" s="51">
        <v>267</v>
      </c>
      <c r="K230" s="52">
        <v>282</v>
      </c>
      <c r="L230" s="51"/>
    </row>
    <row r="231" spans="1:12" ht="15.75" thickBot="1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60" t="s">
        <v>71</v>
      </c>
      <c r="F232" s="65">
        <v>200</v>
      </c>
      <c r="G232" s="69">
        <v>4</v>
      </c>
      <c r="H232" s="69">
        <v>3</v>
      </c>
      <c r="I232" s="70">
        <v>26</v>
      </c>
      <c r="J232" s="51">
        <v>143</v>
      </c>
      <c r="K232" s="52">
        <v>74</v>
      </c>
      <c r="L232" s="51"/>
    </row>
    <row r="233" spans="1:12" ht="15">
      <c r="A233" s="25"/>
      <c r="B233" s="16"/>
      <c r="C233" s="11"/>
      <c r="D233" s="7" t="s">
        <v>32</v>
      </c>
      <c r="E233" s="60" t="s">
        <v>49</v>
      </c>
      <c r="F233" s="51">
        <v>60</v>
      </c>
      <c r="G233" s="69">
        <v>5</v>
      </c>
      <c r="H233" s="69">
        <v>0</v>
      </c>
      <c r="I233" s="70">
        <v>29</v>
      </c>
      <c r="J233" s="69">
        <v>141</v>
      </c>
      <c r="K233" s="52">
        <v>122</v>
      </c>
      <c r="L233" s="51"/>
    </row>
    <row r="234" spans="1:12" ht="15">
      <c r="A234" s="25"/>
      <c r="B234" s="16"/>
      <c r="C234" s="11"/>
      <c r="D234" s="7" t="s">
        <v>33</v>
      </c>
      <c r="E234" s="60"/>
      <c r="F234" s="51"/>
      <c r="G234" s="51"/>
      <c r="H234" s="51"/>
      <c r="I234" s="51"/>
      <c r="J234" s="51"/>
      <c r="K234" s="52"/>
      <c r="L234" s="51"/>
    </row>
    <row r="235" spans="1:12" ht="15.75" thickBot="1">
      <c r="A235" s="25"/>
      <c r="B235" s="16"/>
      <c r="C235" s="11"/>
      <c r="D235" s="6"/>
      <c r="E235" s="58" t="s">
        <v>92</v>
      </c>
      <c r="F235" s="51">
        <v>100</v>
      </c>
      <c r="G235" s="67">
        <v>1</v>
      </c>
      <c r="H235" s="67">
        <v>10</v>
      </c>
      <c r="I235" s="68">
        <v>35</v>
      </c>
      <c r="J235" s="67">
        <v>275</v>
      </c>
      <c r="K235" s="52">
        <v>10</v>
      </c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660</v>
      </c>
      <c r="G237" s="21">
        <f t="shared" ref="G237" si="152">SUM(G228:G236)</f>
        <v>25</v>
      </c>
      <c r="H237" s="21">
        <f t="shared" ref="H237" si="153">SUM(H228:H236)</f>
        <v>32</v>
      </c>
      <c r="I237" s="21">
        <f t="shared" ref="I237" si="154">SUM(I228:I236)</f>
        <v>136</v>
      </c>
      <c r="J237" s="21">
        <f t="shared" ref="J237" si="155">SUM(J228:J236)</f>
        <v>978</v>
      </c>
      <c r="K237" s="27"/>
      <c r="L237" s="21">
        <f t="shared" ref="L237" ca="1" si="156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57">SUM(G238:G241)</f>
        <v>0</v>
      </c>
      <c r="H242" s="21">
        <f t="shared" ref="H242" si="158">SUM(H238:H241)</f>
        <v>0</v>
      </c>
      <c r="I242" s="21">
        <f t="shared" ref="I242" si="159">SUM(I238:I241)</f>
        <v>0</v>
      </c>
      <c r="J242" s="21">
        <f t="shared" ref="J242" si="160">SUM(J238:J241)</f>
        <v>0</v>
      </c>
      <c r="K242" s="27"/>
      <c r="L242" s="21">
        <f t="shared" ref="L242" ca="1" si="161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2">SUM(G243:G248)</f>
        <v>0</v>
      </c>
      <c r="H249" s="21">
        <f t="shared" ref="H249" si="163">SUM(H243:H248)</f>
        <v>0</v>
      </c>
      <c r="I249" s="21">
        <f t="shared" ref="I249" si="164">SUM(I243:I248)</f>
        <v>0</v>
      </c>
      <c r="J249" s="21">
        <f t="shared" ref="J249" si="165">SUM(J243:J248)</f>
        <v>0</v>
      </c>
      <c r="K249" s="27"/>
      <c r="L249" s="21">
        <f t="shared" ref="L249" ca="1" si="166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67">SUM(G250:G255)</f>
        <v>0</v>
      </c>
      <c r="H256" s="21">
        <f t="shared" ref="H256" si="168">SUM(H250:H255)</f>
        <v>0</v>
      </c>
      <c r="I256" s="21">
        <f t="shared" ref="I256" si="169">SUM(I250:I255)</f>
        <v>0</v>
      </c>
      <c r="J256" s="21">
        <f t="shared" ref="J256" si="170">SUM(J250:J255)</f>
        <v>0</v>
      </c>
      <c r="K256" s="27"/>
      <c r="L256" s="21">
        <f t="shared" ref="L256" ca="1" si="171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76" t="s">
        <v>4</v>
      </c>
      <c r="D257" s="77"/>
      <c r="E257" s="33"/>
      <c r="F257" s="34">
        <f>F223+F227+F237+F242+F249+F256</f>
        <v>660</v>
      </c>
      <c r="G257" s="34">
        <f t="shared" ref="G257" si="172">G223+G227+G237+G242+G249+G256</f>
        <v>25</v>
      </c>
      <c r="H257" s="34">
        <f t="shared" ref="H257" si="173">H223+H227+H237+H242+H249+H256</f>
        <v>32</v>
      </c>
      <c r="I257" s="34">
        <f t="shared" ref="I257" si="174">I223+I227+I237+I242+I249+I256</f>
        <v>136</v>
      </c>
      <c r="J257" s="34">
        <f t="shared" ref="J257" si="175">J223+J227+J237+J242+J249+J256</f>
        <v>978</v>
      </c>
      <c r="K257" s="35"/>
      <c r="L257" s="34">
        <f t="shared" ref="L257" ca="1" si="176">L223+L227+L237+L242+L249+L256</f>
        <v>0</v>
      </c>
    </row>
    <row r="258" spans="1:12" ht="15">
      <c r="A258" s="22">
        <v>2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77">SUM(G258:G264)</f>
        <v>0</v>
      </c>
      <c r="H265" s="21">
        <f t="shared" ref="H265" si="178">SUM(H258:H264)</f>
        <v>0</v>
      </c>
      <c r="I265" s="21">
        <f t="shared" ref="I265" si="179">SUM(I258:I264)</f>
        <v>0</v>
      </c>
      <c r="J265" s="21">
        <f t="shared" ref="J265" si="180">SUM(J258:J264)</f>
        <v>0</v>
      </c>
      <c r="K265" s="27"/>
      <c r="L265" s="21">
        <f t="shared" si="146"/>
        <v>0</v>
      </c>
    </row>
    <row r="266" spans="1:12" ht="15">
      <c r="A266" s="28">
        <v>2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1">SUM(G266:G268)</f>
        <v>0</v>
      </c>
      <c r="H269" s="21">
        <f t="shared" ref="H269" si="182">SUM(H266:H268)</f>
        <v>0</v>
      </c>
      <c r="I269" s="21">
        <f t="shared" ref="I269" si="183">SUM(I266:I268)</f>
        <v>0</v>
      </c>
      <c r="J269" s="21">
        <f t="shared" ref="J269" si="184">SUM(J266:J268)</f>
        <v>0</v>
      </c>
      <c r="K269" s="27"/>
      <c r="L269" s="21">
        <f t="shared" ref="L269" ca="1" si="185">SUM(L266:L274)</f>
        <v>0</v>
      </c>
    </row>
    <row r="270" spans="1:12" ht="15.75" thickBot="1">
      <c r="A270" s="28">
        <v>2</v>
      </c>
      <c r="B270" s="14">
        <f>B258</f>
        <v>7</v>
      </c>
      <c r="C270" s="10" t="s">
        <v>26</v>
      </c>
      <c r="D270" s="7" t="s">
        <v>27</v>
      </c>
      <c r="E270" s="58" t="s">
        <v>69</v>
      </c>
      <c r="F270" s="63">
        <v>200</v>
      </c>
      <c r="G270" s="63">
        <v>1</v>
      </c>
      <c r="H270" s="63">
        <v>10</v>
      </c>
      <c r="I270" s="63">
        <v>7</v>
      </c>
      <c r="J270" s="63">
        <v>124</v>
      </c>
      <c r="K270" s="64">
        <v>7</v>
      </c>
      <c r="L270" s="51"/>
    </row>
    <row r="271" spans="1:12" ht="15">
      <c r="A271" s="25"/>
      <c r="B271" s="16"/>
      <c r="C271" s="11"/>
      <c r="D271" s="7" t="s">
        <v>28</v>
      </c>
      <c r="E271" s="60"/>
      <c r="F271" s="63"/>
      <c r="G271" s="63"/>
      <c r="H271" s="63"/>
      <c r="I271" s="63"/>
      <c r="J271" s="63"/>
      <c r="K271" s="64"/>
      <c r="L271" s="51"/>
    </row>
    <row r="272" spans="1:12" ht="15.75" thickBot="1">
      <c r="A272" s="25"/>
      <c r="B272" s="16"/>
      <c r="C272" s="11"/>
      <c r="D272" s="7" t="s">
        <v>29</v>
      </c>
      <c r="E272" s="60" t="s">
        <v>70</v>
      </c>
      <c r="F272" s="63">
        <v>100</v>
      </c>
      <c r="G272" s="63">
        <v>11</v>
      </c>
      <c r="H272" s="63">
        <v>24</v>
      </c>
      <c r="I272" s="63">
        <v>0</v>
      </c>
      <c r="J272" s="63">
        <v>259</v>
      </c>
      <c r="K272" s="64">
        <v>405</v>
      </c>
      <c r="L272" s="51"/>
    </row>
    <row r="273" spans="1:12" ht="15">
      <c r="A273" s="25"/>
      <c r="B273" s="16"/>
      <c r="C273" s="11"/>
      <c r="D273" s="7" t="s">
        <v>30</v>
      </c>
      <c r="E273" s="61" t="s">
        <v>63</v>
      </c>
      <c r="F273" s="63">
        <v>200</v>
      </c>
      <c r="G273" s="63">
        <v>7</v>
      </c>
      <c r="H273" s="63">
        <v>9</v>
      </c>
      <c r="I273" s="63">
        <v>43</v>
      </c>
      <c r="J273" s="63">
        <v>277</v>
      </c>
      <c r="K273" s="64">
        <v>56</v>
      </c>
      <c r="L273" s="51"/>
    </row>
    <row r="274" spans="1:12" ht="15">
      <c r="A274" s="25"/>
      <c r="B274" s="16"/>
      <c r="C274" s="11"/>
      <c r="D274" s="7" t="s">
        <v>31</v>
      </c>
      <c r="E274" s="60" t="s">
        <v>71</v>
      </c>
      <c r="F274" s="63">
        <v>200</v>
      </c>
      <c r="G274" s="63">
        <v>4</v>
      </c>
      <c r="H274" s="63">
        <v>3</v>
      </c>
      <c r="I274" s="63">
        <v>26</v>
      </c>
      <c r="J274" s="63">
        <v>143</v>
      </c>
      <c r="K274" s="64">
        <v>74</v>
      </c>
      <c r="L274" s="51"/>
    </row>
    <row r="275" spans="1:12" ht="15">
      <c r="A275" s="25"/>
      <c r="B275" s="16"/>
      <c r="C275" s="11"/>
      <c r="D275" s="7" t="s">
        <v>32</v>
      </c>
      <c r="E275" s="60" t="s">
        <v>49</v>
      </c>
      <c r="F275" s="63">
        <v>60</v>
      </c>
      <c r="G275" s="63">
        <v>5</v>
      </c>
      <c r="H275" s="63">
        <v>0</v>
      </c>
      <c r="I275" s="63">
        <v>29</v>
      </c>
      <c r="J275" s="63">
        <v>141</v>
      </c>
      <c r="K275" s="64">
        <v>122</v>
      </c>
      <c r="L275" s="51"/>
    </row>
    <row r="276" spans="1:12" ht="15">
      <c r="A276" s="25"/>
      <c r="B276" s="16"/>
      <c r="C276" s="11"/>
      <c r="D276" s="7" t="s">
        <v>33</v>
      </c>
      <c r="E276" s="62"/>
      <c r="F276" s="63"/>
      <c r="G276" s="63"/>
      <c r="H276" s="63"/>
      <c r="I276" s="63"/>
      <c r="J276" s="63"/>
      <c r="K276" s="64"/>
      <c r="L276" s="51"/>
    </row>
    <row r="277" spans="1:12" ht="15">
      <c r="A277" s="25"/>
      <c r="B277" s="16"/>
      <c r="C277" s="11"/>
      <c r="D277" s="6"/>
      <c r="E277" s="60" t="s">
        <v>65</v>
      </c>
      <c r="F277" s="63">
        <v>50</v>
      </c>
      <c r="G277" s="63">
        <v>0</v>
      </c>
      <c r="H277" s="63">
        <v>2</v>
      </c>
      <c r="I277" s="63">
        <v>3</v>
      </c>
      <c r="J277" s="63">
        <v>33</v>
      </c>
      <c r="K277" s="64">
        <v>465</v>
      </c>
      <c r="L277" s="51"/>
    </row>
    <row r="278" spans="1:12" ht="15.75" thickBot="1">
      <c r="A278" s="25"/>
      <c r="B278" s="16"/>
      <c r="C278" s="11"/>
      <c r="D278" s="6"/>
      <c r="E278" s="58" t="s">
        <v>72</v>
      </c>
      <c r="F278" s="63">
        <v>30</v>
      </c>
      <c r="G278" s="63">
        <v>1</v>
      </c>
      <c r="H278" s="63">
        <v>8</v>
      </c>
      <c r="I278" s="63">
        <v>18</v>
      </c>
      <c r="J278" s="63">
        <v>157</v>
      </c>
      <c r="K278" s="64">
        <v>52</v>
      </c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840</v>
      </c>
      <c r="G279" s="21">
        <f>SUM(G270:G278)</f>
        <v>29</v>
      </c>
      <c r="H279" s="21">
        <f>SUM(H270:H278)</f>
        <v>56</v>
      </c>
      <c r="I279" s="21">
        <f>SUM(I270:I278)</f>
        <v>126</v>
      </c>
      <c r="J279" s="21">
        <f>SUM(J270:J278)</f>
        <v>1134</v>
      </c>
      <c r="K279" s="27"/>
      <c r="L279" s="21">
        <f t="shared" ref="L279" ca="1" si="186">SUM(L276:L284)</f>
        <v>0</v>
      </c>
    </row>
    <row r="280" spans="1:12" ht="15">
      <c r="A280" s="28">
        <v>2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87">SUM(G280:G283)</f>
        <v>0</v>
      </c>
      <c r="H284" s="21">
        <f t="shared" ref="H284" si="188">SUM(H280:H283)</f>
        <v>0</v>
      </c>
      <c r="I284" s="21">
        <f t="shared" ref="I284" si="189">SUM(I280:I283)</f>
        <v>0</v>
      </c>
      <c r="J284" s="21">
        <f t="shared" ref="J284" si="190">SUM(J280:J283)</f>
        <v>0</v>
      </c>
      <c r="K284" s="27"/>
      <c r="L284" s="21">
        <f t="shared" ref="L284" ca="1" si="191">SUM(L277:L283)</f>
        <v>0</v>
      </c>
    </row>
    <row r="285" spans="1:12" ht="15">
      <c r="A285" s="28">
        <f>A258</f>
        <v>2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92">SUM(G285:G290)</f>
        <v>0</v>
      </c>
      <c r="H291" s="21">
        <f t="shared" ref="H291" si="193">SUM(H285:H290)</f>
        <v>0</v>
      </c>
      <c r="I291" s="21">
        <f t="shared" ref="I291" si="194">SUM(I285:I290)</f>
        <v>0</v>
      </c>
      <c r="J291" s="21">
        <f t="shared" ref="J291" si="195">SUM(J285:J290)</f>
        <v>0</v>
      </c>
      <c r="K291" s="27"/>
      <c r="L291" s="21">
        <f t="shared" ref="L291" ca="1" si="196">SUM(L285:L293)</f>
        <v>0</v>
      </c>
    </row>
    <row r="292" spans="1:12" ht="15">
      <c r="A292" s="28">
        <f>A258</f>
        <v>2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97">SUM(G292:G297)</f>
        <v>0</v>
      </c>
      <c r="H298" s="21">
        <f t="shared" ref="H298" si="198">SUM(H292:H297)</f>
        <v>0</v>
      </c>
      <c r="I298" s="21">
        <f t="shared" ref="I298" si="199">SUM(I292:I297)</f>
        <v>0</v>
      </c>
      <c r="J298" s="21">
        <f t="shared" ref="J298" si="200">SUM(J292:J297)</f>
        <v>0</v>
      </c>
      <c r="K298" s="27"/>
      <c r="L298" s="21">
        <f t="shared" ref="L298" ca="1" si="201">SUM(L292:L300)</f>
        <v>0</v>
      </c>
    </row>
    <row r="299" spans="1:12" ht="15.75" customHeight="1">
      <c r="A299" s="31">
        <f>A258</f>
        <v>2</v>
      </c>
      <c r="B299" s="32">
        <f>B258</f>
        <v>7</v>
      </c>
      <c r="C299" s="76" t="s">
        <v>4</v>
      </c>
      <c r="D299" s="77"/>
      <c r="E299" s="33"/>
      <c r="F299" s="34">
        <f>F265+F269+F279+F284+F291+F298</f>
        <v>840</v>
      </c>
      <c r="G299" s="34">
        <f t="shared" ref="G299" si="202">G265+G269+G279+G284+G291+G298</f>
        <v>29</v>
      </c>
      <c r="H299" s="34">
        <f t="shared" ref="H299" si="203">H265+H269+H279+H284+H291+H298</f>
        <v>56</v>
      </c>
      <c r="I299" s="34">
        <f t="shared" ref="I299" si="204">I265+I269+I279+I284+I291+I298</f>
        <v>126</v>
      </c>
      <c r="J299" s="34">
        <f t="shared" ref="J299" si="205">J265+J269+J279+J284+J291+J298</f>
        <v>1134</v>
      </c>
      <c r="K299" s="35"/>
      <c r="L299" s="34">
        <f t="shared" ref="L299" ca="1" si="206">L265+L269+L279+L284+L291+L298</f>
        <v>0</v>
      </c>
    </row>
    <row r="300" spans="1:12" ht="15">
      <c r="A300" s="22">
        <v>2</v>
      </c>
      <c r="B300" s="23">
        <v>8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07">SUM(G300:G306)</f>
        <v>0</v>
      </c>
      <c r="H307" s="21">
        <f t="shared" ref="H307" si="208">SUM(H300:H306)</f>
        <v>0</v>
      </c>
      <c r="I307" s="21">
        <f t="shared" ref="I307" si="209">SUM(I300:I306)</f>
        <v>0</v>
      </c>
      <c r="J307" s="21">
        <f t="shared" ref="J307" si="210">SUM(J300:J306)</f>
        <v>0</v>
      </c>
      <c r="K307" s="27"/>
      <c r="L307" s="21">
        <f t="shared" ref="L307:L349" si="211">SUM(L300:L306)</f>
        <v>0</v>
      </c>
    </row>
    <row r="308" spans="1:12" ht="15">
      <c r="A308" s="28">
        <f>A300</f>
        <v>2</v>
      </c>
      <c r="B308" s="14">
        <v>8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12">SUM(G308:G310)</f>
        <v>0</v>
      </c>
      <c r="H311" s="21">
        <f t="shared" ref="H311" si="213">SUM(H308:H310)</f>
        <v>0</v>
      </c>
      <c r="I311" s="21">
        <f t="shared" ref="I311" si="214">SUM(I308:I310)</f>
        <v>0</v>
      </c>
      <c r="J311" s="21">
        <f t="shared" ref="J311" si="215">SUM(J308:J310)</f>
        <v>0</v>
      </c>
      <c r="K311" s="27"/>
      <c r="L311" s="21">
        <f t="shared" ref="L311" ca="1" si="216">SUM(L308:L316)</f>
        <v>0</v>
      </c>
    </row>
    <row r="312" spans="1:12" ht="15.75" thickBot="1">
      <c r="A312" s="28">
        <f>A300</f>
        <v>2</v>
      </c>
      <c r="B312" s="14">
        <f>B300</f>
        <v>8</v>
      </c>
      <c r="C312" s="10" t="s">
        <v>26</v>
      </c>
      <c r="D312" s="7" t="s">
        <v>27</v>
      </c>
      <c r="E312" s="58"/>
      <c r="F312" s="63"/>
      <c r="G312" s="63"/>
      <c r="H312" s="63"/>
      <c r="I312" s="63"/>
      <c r="J312" s="63"/>
      <c r="K312" s="64"/>
      <c r="L312" s="51"/>
    </row>
    <row r="313" spans="1:12" ht="15">
      <c r="A313" s="25"/>
      <c r="B313" s="16"/>
      <c r="C313" s="11"/>
      <c r="D313" s="7" t="s">
        <v>28</v>
      </c>
      <c r="E313" s="61" t="s">
        <v>73</v>
      </c>
      <c r="F313" s="63">
        <v>250</v>
      </c>
      <c r="G313" s="63">
        <v>10</v>
      </c>
      <c r="H313" s="63">
        <v>5</v>
      </c>
      <c r="I313" s="63">
        <v>13</v>
      </c>
      <c r="J313" s="63">
        <v>143</v>
      </c>
      <c r="K313" s="64">
        <v>168</v>
      </c>
      <c r="L313" s="51"/>
    </row>
    <row r="314" spans="1:12" ht="15">
      <c r="A314" s="25"/>
      <c r="B314" s="16"/>
      <c r="C314" s="11"/>
      <c r="D314" s="7" t="s">
        <v>29</v>
      </c>
      <c r="E314" s="62"/>
      <c r="F314" s="63"/>
      <c r="G314" s="63"/>
      <c r="H314" s="63"/>
      <c r="I314" s="63"/>
      <c r="J314" s="63"/>
      <c r="K314" s="64"/>
      <c r="L314" s="51"/>
    </row>
    <row r="315" spans="1:12" ht="15">
      <c r="A315" s="25"/>
      <c r="B315" s="16"/>
      <c r="C315" s="11"/>
      <c r="D315" s="7" t="s">
        <v>30</v>
      </c>
      <c r="E315" s="71"/>
      <c r="F315" s="71"/>
      <c r="G315" s="71"/>
      <c r="H315" s="71"/>
      <c r="I315" s="71"/>
      <c r="J315" s="71"/>
      <c r="K315" s="71"/>
      <c r="L315" s="51"/>
    </row>
    <row r="316" spans="1:12" ht="15">
      <c r="A316" s="25"/>
      <c r="B316" s="16"/>
      <c r="C316" s="11"/>
      <c r="D316" s="7" t="s">
        <v>31</v>
      </c>
      <c r="E316" s="60" t="s">
        <v>74</v>
      </c>
      <c r="F316" s="63">
        <v>200</v>
      </c>
      <c r="G316" s="63">
        <v>1</v>
      </c>
      <c r="H316" s="63">
        <v>0</v>
      </c>
      <c r="I316" s="63">
        <v>20</v>
      </c>
      <c r="J316" s="63">
        <v>92</v>
      </c>
      <c r="K316" s="64">
        <v>532</v>
      </c>
      <c r="L316" s="51"/>
    </row>
    <row r="317" spans="1:12" ht="15">
      <c r="A317" s="25"/>
      <c r="B317" s="16"/>
      <c r="C317" s="11"/>
      <c r="D317" s="7" t="s">
        <v>32</v>
      </c>
      <c r="E317" s="60" t="s">
        <v>49</v>
      </c>
      <c r="F317" s="63">
        <v>60</v>
      </c>
      <c r="G317" s="63">
        <v>5</v>
      </c>
      <c r="H317" s="63">
        <v>0</v>
      </c>
      <c r="I317" s="63">
        <v>29</v>
      </c>
      <c r="J317" s="63">
        <v>141</v>
      </c>
      <c r="K317" s="64">
        <v>122</v>
      </c>
      <c r="L317" s="51"/>
    </row>
    <row r="318" spans="1:12" ht="15.75" thickBot="1">
      <c r="A318" s="25"/>
      <c r="B318" s="16"/>
      <c r="C318" s="11"/>
      <c r="D318" s="7" t="s">
        <v>33</v>
      </c>
      <c r="E318" s="71"/>
      <c r="F318" s="71"/>
      <c r="G318" s="71"/>
      <c r="H318" s="71"/>
      <c r="I318" s="71"/>
      <c r="J318" s="71"/>
      <c r="K318" s="71"/>
      <c r="L318" s="51"/>
    </row>
    <row r="319" spans="1:12" ht="15">
      <c r="A319" s="25"/>
      <c r="B319" s="16"/>
      <c r="C319" s="11"/>
      <c r="D319" s="6" t="s">
        <v>24</v>
      </c>
      <c r="E319" s="61" t="s">
        <v>76</v>
      </c>
      <c r="F319" s="63">
        <v>200</v>
      </c>
      <c r="G319" s="63">
        <v>3</v>
      </c>
      <c r="H319" s="63">
        <v>0</v>
      </c>
      <c r="I319" s="63">
        <v>42</v>
      </c>
      <c r="J319" s="63">
        <v>178</v>
      </c>
      <c r="K319" s="64">
        <v>126</v>
      </c>
      <c r="L319" s="51"/>
    </row>
    <row r="320" spans="1:12" ht="15">
      <c r="A320" s="25"/>
      <c r="B320" s="16"/>
      <c r="C320" s="11"/>
      <c r="D320" s="6"/>
      <c r="E320" s="60" t="s">
        <v>75</v>
      </c>
      <c r="F320" s="63">
        <v>75</v>
      </c>
      <c r="G320" s="63">
        <v>3</v>
      </c>
      <c r="H320" s="63">
        <v>13</v>
      </c>
      <c r="I320" s="63">
        <v>38</v>
      </c>
      <c r="J320" s="63">
        <v>278</v>
      </c>
      <c r="K320" s="64">
        <v>599</v>
      </c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785</v>
      </c>
      <c r="G321" s="21">
        <f>SUM(G312:G320)</f>
        <v>22</v>
      </c>
      <c r="H321" s="21">
        <f>SUM(H312:H320)</f>
        <v>18</v>
      </c>
      <c r="I321" s="21">
        <f>SUM(I312:I320)</f>
        <v>142</v>
      </c>
      <c r="J321" s="21">
        <f>SUM(J312:J320)</f>
        <v>832</v>
      </c>
      <c r="K321" s="27"/>
      <c r="L321" s="21">
        <f t="shared" ref="L321" ca="1" si="217">SUM(L318:L326)</f>
        <v>0</v>
      </c>
    </row>
    <row r="322" spans="1:12" ht="15">
      <c r="A322" s="28">
        <f>A300</f>
        <v>2</v>
      </c>
      <c r="B322" s="14">
        <f>B300</f>
        <v>8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18">SUM(G322:G325)</f>
        <v>0</v>
      </c>
      <c r="H326" s="21">
        <f t="shared" ref="H326" si="219">SUM(H322:H325)</f>
        <v>0</v>
      </c>
      <c r="I326" s="21">
        <f t="shared" ref="I326" si="220">SUM(I322:I325)</f>
        <v>0</v>
      </c>
      <c r="J326" s="21">
        <f t="shared" ref="J326" si="221">SUM(J322:J325)</f>
        <v>0</v>
      </c>
      <c r="K326" s="27"/>
      <c r="L326" s="21">
        <f t="shared" ref="L326" ca="1" si="222">SUM(L319:L325)</f>
        <v>0</v>
      </c>
    </row>
    <row r="327" spans="1:12" ht="15">
      <c r="A327" s="28">
        <f>A300</f>
        <v>2</v>
      </c>
      <c r="B327" s="14">
        <f>B300</f>
        <v>8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23">SUM(G327:G332)</f>
        <v>0</v>
      </c>
      <c r="H333" s="21">
        <f t="shared" ref="H333" si="224">SUM(H327:H332)</f>
        <v>0</v>
      </c>
      <c r="I333" s="21">
        <f t="shared" ref="I333" si="225">SUM(I327:I332)</f>
        <v>0</v>
      </c>
      <c r="J333" s="21">
        <f t="shared" ref="J333" si="226">SUM(J327:J332)</f>
        <v>0</v>
      </c>
      <c r="K333" s="27"/>
      <c r="L333" s="21">
        <f t="shared" ref="L333" ca="1" si="227">SUM(L327:L335)</f>
        <v>0</v>
      </c>
    </row>
    <row r="334" spans="1:12" ht="15">
      <c r="A334" s="28">
        <f>A300</f>
        <v>2</v>
      </c>
      <c r="B334" s="14">
        <f>B300</f>
        <v>8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28">SUM(G334:G339)</f>
        <v>0</v>
      </c>
      <c r="H340" s="21">
        <f t="shared" ref="H340" si="229">SUM(H334:H339)</f>
        <v>0</v>
      </c>
      <c r="I340" s="21">
        <f t="shared" ref="I340" si="230">SUM(I334:I339)</f>
        <v>0</v>
      </c>
      <c r="J340" s="21">
        <f t="shared" ref="J340" si="231">SUM(J334:J339)</f>
        <v>0</v>
      </c>
      <c r="K340" s="27"/>
      <c r="L340" s="21">
        <f t="shared" ref="L340" ca="1" si="232">SUM(L334:L342)</f>
        <v>0</v>
      </c>
    </row>
    <row r="341" spans="1:12" ht="15.75" customHeight="1">
      <c r="A341" s="31">
        <f>A300</f>
        <v>2</v>
      </c>
      <c r="B341" s="32">
        <f>B300</f>
        <v>8</v>
      </c>
      <c r="C341" s="76" t="s">
        <v>4</v>
      </c>
      <c r="D341" s="77"/>
      <c r="E341" s="33"/>
      <c r="F341" s="34">
        <f>F307+F311+F321+F326+F333+F340</f>
        <v>785</v>
      </c>
      <c r="G341" s="34">
        <f t="shared" ref="G341" si="233">G307+G311+G321+G326+G333+G340</f>
        <v>22</v>
      </c>
      <c r="H341" s="34">
        <f t="shared" ref="H341" si="234">H307+H311+H321+H326+H333+H340</f>
        <v>18</v>
      </c>
      <c r="I341" s="34">
        <f t="shared" ref="I341" si="235">I307+I311+I321+I326+I333+I340</f>
        <v>142</v>
      </c>
      <c r="J341" s="34">
        <f t="shared" ref="J341" si="236">J307+J311+J321+J326+J333+J340</f>
        <v>832</v>
      </c>
      <c r="K341" s="35"/>
      <c r="L341" s="34">
        <f t="shared" ref="L341" ca="1" si="237">L307+L311+L321+L326+L333+L340</f>
        <v>0</v>
      </c>
    </row>
    <row r="342" spans="1:12" ht="15">
      <c r="A342" s="15">
        <v>2</v>
      </c>
      <c r="B342" s="16">
        <v>9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38">SUM(G342:G348)</f>
        <v>0</v>
      </c>
      <c r="H349" s="21">
        <f t="shared" ref="H349" si="239">SUM(H342:H348)</f>
        <v>0</v>
      </c>
      <c r="I349" s="21">
        <f t="shared" ref="I349" si="240">SUM(I342:I348)</f>
        <v>0</v>
      </c>
      <c r="J349" s="21">
        <f t="shared" ref="J349" si="241">SUM(J342:J348)</f>
        <v>0</v>
      </c>
      <c r="K349" s="27"/>
      <c r="L349" s="21">
        <f t="shared" si="211"/>
        <v>0</v>
      </c>
    </row>
    <row r="350" spans="1:12" ht="15">
      <c r="A350" s="14">
        <f>A342</f>
        <v>2</v>
      </c>
      <c r="B350" s="14">
        <v>9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42">SUM(G350:G352)</f>
        <v>0</v>
      </c>
      <c r="H353" s="21">
        <f t="shared" ref="H353" si="243">SUM(H350:H352)</f>
        <v>0</v>
      </c>
      <c r="I353" s="21">
        <f t="shared" ref="I353" si="244">SUM(I350:I352)</f>
        <v>0</v>
      </c>
      <c r="J353" s="21">
        <f t="shared" ref="J353" si="245">SUM(J350:J352)</f>
        <v>0</v>
      </c>
      <c r="K353" s="27"/>
      <c r="L353" s="21">
        <f t="shared" ref="L353" ca="1" si="246">SUM(L350:L358)</f>
        <v>0</v>
      </c>
    </row>
    <row r="354" spans="1:12" ht="15">
      <c r="A354" s="14">
        <f>A342</f>
        <v>2</v>
      </c>
      <c r="B354" s="14">
        <f>B342</f>
        <v>9</v>
      </c>
      <c r="C354" s="10" t="s">
        <v>26</v>
      </c>
      <c r="D354" s="7" t="s">
        <v>27</v>
      </c>
      <c r="E354" s="60" t="s">
        <v>77</v>
      </c>
      <c r="F354" s="63">
        <v>100</v>
      </c>
      <c r="G354" s="63">
        <v>2</v>
      </c>
      <c r="H354" s="63">
        <v>6</v>
      </c>
      <c r="I354" s="63">
        <v>16</v>
      </c>
      <c r="J354" s="63">
        <v>125</v>
      </c>
      <c r="K354" s="64">
        <v>62</v>
      </c>
      <c r="L354" s="51"/>
    </row>
    <row r="355" spans="1:12" ht="15">
      <c r="A355" s="15"/>
      <c r="B355" s="16"/>
      <c r="C355" s="11"/>
      <c r="D355" s="7" t="s">
        <v>28</v>
      </c>
      <c r="E355" s="60" t="s">
        <v>78</v>
      </c>
      <c r="F355" s="63">
        <v>200</v>
      </c>
      <c r="G355" s="63">
        <v>22</v>
      </c>
      <c r="H355" s="63">
        <v>23</v>
      </c>
      <c r="I355" s="63">
        <v>13</v>
      </c>
      <c r="J355" s="63">
        <v>347</v>
      </c>
      <c r="K355" s="64">
        <v>54</v>
      </c>
      <c r="L355" s="51"/>
    </row>
    <row r="356" spans="1:12" ht="15.75" thickBot="1">
      <c r="A356" s="15"/>
      <c r="B356" s="16"/>
      <c r="C356" s="11"/>
      <c r="D356" s="7" t="s">
        <v>29</v>
      </c>
      <c r="E356" s="58" t="s">
        <v>79</v>
      </c>
      <c r="F356" s="63">
        <v>100</v>
      </c>
      <c r="G356" s="63">
        <v>9</v>
      </c>
      <c r="H356" s="63">
        <v>14</v>
      </c>
      <c r="I356" s="63">
        <v>11</v>
      </c>
      <c r="J356" s="63">
        <v>204</v>
      </c>
      <c r="K356" s="64">
        <v>400</v>
      </c>
      <c r="L356" s="51"/>
    </row>
    <row r="357" spans="1:12" ht="15">
      <c r="A357" s="15"/>
      <c r="B357" s="16"/>
      <c r="C357" s="11"/>
      <c r="D357" s="7" t="s">
        <v>30</v>
      </c>
      <c r="E357" s="61" t="s">
        <v>80</v>
      </c>
      <c r="F357" s="63">
        <v>200</v>
      </c>
      <c r="G357" s="63">
        <v>4</v>
      </c>
      <c r="H357" s="63">
        <v>13</v>
      </c>
      <c r="I357" s="63">
        <v>26</v>
      </c>
      <c r="J357" s="63">
        <v>239</v>
      </c>
      <c r="K357" s="64">
        <v>58</v>
      </c>
      <c r="L357" s="51"/>
    </row>
    <row r="358" spans="1:12" ht="15">
      <c r="A358" s="15"/>
      <c r="B358" s="16"/>
      <c r="C358" s="11"/>
      <c r="D358" s="7" t="s">
        <v>31</v>
      </c>
      <c r="E358" s="60" t="s">
        <v>81</v>
      </c>
      <c r="F358" s="63">
        <v>200</v>
      </c>
      <c r="G358" s="63">
        <v>1</v>
      </c>
      <c r="H358" s="63">
        <v>0</v>
      </c>
      <c r="I358" s="63">
        <v>27</v>
      </c>
      <c r="J358" s="63">
        <v>112</v>
      </c>
      <c r="K358" s="64">
        <v>522</v>
      </c>
      <c r="L358" s="51"/>
    </row>
    <row r="359" spans="1:12" ht="15">
      <c r="A359" s="15"/>
      <c r="B359" s="16"/>
      <c r="C359" s="11"/>
      <c r="D359" s="7" t="s">
        <v>32</v>
      </c>
      <c r="E359" s="60" t="s">
        <v>49</v>
      </c>
      <c r="F359" s="63">
        <v>60</v>
      </c>
      <c r="G359" s="63">
        <v>5</v>
      </c>
      <c r="H359" s="63">
        <v>0</v>
      </c>
      <c r="I359" s="63">
        <v>29</v>
      </c>
      <c r="J359" s="63">
        <v>141</v>
      </c>
      <c r="K359" s="64">
        <v>122</v>
      </c>
      <c r="L359" s="51"/>
    </row>
    <row r="360" spans="1:12" ht="15">
      <c r="A360" s="15"/>
      <c r="B360" s="16"/>
      <c r="C360" s="11"/>
      <c r="D360" s="7" t="s">
        <v>33</v>
      </c>
      <c r="E360" s="62"/>
      <c r="F360" s="63"/>
      <c r="G360" s="63"/>
      <c r="H360" s="63"/>
      <c r="I360" s="63"/>
      <c r="J360" s="63"/>
      <c r="K360" s="64"/>
      <c r="L360" s="51"/>
    </row>
    <row r="361" spans="1:12" ht="15.75" thickBot="1">
      <c r="A361" s="15"/>
      <c r="B361" s="16"/>
      <c r="C361" s="11"/>
      <c r="D361" s="72"/>
      <c r="E361" s="58" t="s">
        <v>59</v>
      </c>
      <c r="F361" s="63">
        <v>100</v>
      </c>
      <c r="G361" s="63">
        <v>7</v>
      </c>
      <c r="H361" s="63">
        <v>13</v>
      </c>
      <c r="I361" s="63">
        <v>63</v>
      </c>
      <c r="J361" s="63">
        <v>405</v>
      </c>
      <c r="K361" s="64">
        <v>578</v>
      </c>
      <c r="L361" s="51"/>
    </row>
    <row r="362" spans="1:12" ht="15">
      <c r="A362" s="15"/>
      <c r="B362" s="16"/>
      <c r="C362" s="11"/>
      <c r="D362" s="6"/>
      <c r="E362" s="60"/>
      <c r="F362" s="63"/>
      <c r="G362" s="63"/>
      <c r="H362" s="63"/>
      <c r="I362" s="63"/>
      <c r="J362" s="63"/>
      <c r="K362" s="64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v>960</v>
      </c>
      <c r="G363" s="21">
        <f>SUM(G355:G362)</f>
        <v>48</v>
      </c>
      <c r="H363" s="21">
        <f>SUM(H355:H362)</f>
        <v>63</v>
      </c>
      <c r="I363" s="21">
        <f>SUM(I355:I362)</f>
        <v>169</v>
      </c>
      <c r="J363" s="21">
        <f>SUM(J355:J362)</f>
        <v>1448</v>
      </c>
      <c r="K363" s="27"/>
      <c r="L363" s="21">
        <f t="shared" ref="L363" ca="1" si="247">SUM(L360:L368)</f>
        <v>0</v>
      </c>
    </row>
    <row r="364" spans="1:12" ht="15">
      <c r="A364" s="14">
        <f>A342</f>
        <v>2</v>
      </c>
      <c r="B364" s="14">
        <f>B342</f>
        <v>9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48">SUM(G364:G367)</f>
        <v>0</v>
      </c>
      <c r="H368" s="21">
        <f t="shared" ref="H368" si="249">SUM(H364:H367)</f>
        <v>0</v>
      </c>
      <c r="I368" s="21">
        <f t="shared" ref="I368" si="250">SUM(I364:I367)</f>
        <v>0</v>
      </c>
      <c r="J368" s="21">
        <f t="shared" ref="J368" si="251">SUM(J364:J367)</f>
        <v>0</v>
      </c>
      <c r="K368" s="27"/>
      <c r="L368" s="21">
        <f t="shared" ref="L368" ca="1" si="252">SUM(L361:L367)</f>
        <v>0</v>
      </c>
    </row>
    <row r="369" spans="1:12" ht="15">
      <c r="A369" s="14">
        <f>A342</f>
        <v>2</v>
      </c>
      <c r="B369" s="14">
        <f>B342</f>
        <v>9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53">SUM(G369:G374)</f>
        <v>0</v>
      </c>
      <c r="H375" s="21">
        <f t="shared" ref="H375" si="254">SUM(H369:H374)</f>
        <v>0</v>
      </c>
      <c r="I375" s="21">
        <f t="shared" ref="I375" si="255">SUM(I369:I374)</f>
        <v>0</v>
      </c>
      <c r="J375" s="21">
        <f t="shared" ref="J375" si="256">SUM(J369:J374)</f>
        <v>0</v>
      </c>
      <c r="K375" s="27"/>
      <c r="L375" s="21">
        <f t="shared" ref="L375" ca="1" si="257">SUM(L369:L377)</f>
        <v>0</v>
      </c>
    </row>
    <row r="376" spans="1:12" ht="15">
      <c r="A376" s="14">
        <f>A342</f>
        <v>2</v>
      </c>
      <c r="B376" s="14">
        <f>B342</f>
        <v>9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58">SUM(G376:G381)</f>
        <v>0</v>
      </c>
      <c r="H382" s="21">
        <f t="shared" ref="H382" si="259">SUM(H376:H381)</f>
        <v>0</v>
      </c>
      <c r="I382" s="21">
        <f t="shared" ref="I382" si="260">SUM(I376:I381)</f>
        <v>0</v>
      </c>
      <c r="J382" s="21">
        <f t="shared" ref="J382" si="261">SUM(J376:J381)</f>
        <v>0</v>
      </c>
      <c r="K382" s="27"/>
      <c r="L382" s="21">
        <f t="shared" ref="L382" ca="1" si="262">SUM(L376:L384)</f>
        <v>0</v>
      </c>
    </row>
    <row r="383" spans="1:12" ht="15.75" customHeight="1">
      <c r="A383" s="36">
        <f>A342</f>
        <v>2</v>
      </c>
      <c r="B383" s="36">
        <f>B342</f>
        <v>9</v>
      </c>
      <c r="C383" s="76" t="s">
        <v>4</v>
      </c>
      <c r="D383" s="77"/>
      <c r="E383" s="33"/>
      <c r="F383" s="34">
        <f>F349+F353+F363+F368+F375+F382</f>
        <v>960</v>
      </c>
      <c r="G383" s="34">
        <f t="shared" ref="G383" si="263">G349+G353+G363+G368+G375+G382</f>
        <v>48</v>
      </c>
      <c r="H383" s="34">
        <f t="shared" ref="H383" si="264">H349+H353+H363+H368+H375+H382</f>
        <v>63</v>
      </c>
      <c r="I383" s="34">
        <f t="shared" ref="I383" si="265">I349+I353+I363+I368+I375+I382</f>
        <v>169</v>
      </c>
      <c r="J383" s="34">
        <f t="shared" ref="J383" si="266">J349+J353+J363+J368+J375+J382</f>
        <v>1448</v>
      </c>
      <c r="K383" s="35"/>
      <c r="L383" s="34">
        <f t="shared" ref="L383" ca="1" si="267">L349+L353+L363+L368+L375+L382</f>
        <v>0</v>
      </c>
    </row>
    <row r="384" spans="1:12" ht="15">
      <c r="A384" s="22">
        <v>2</v>
      </c>
      <c r="B384" s="23">
        <v>10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68">SUM(G384:G390)</f>
        <v>0</v>
      </c>
      <c r="H391" s="21">
        <f t="shared" ref="H391" si="269">SUM(H384:H390)</f>
        <v>0</v>
      </c>
      <c r="I391" s="21">
        <f t="shared" ref="I391" si="270">SUM(I384:I390)</f>
        <v>0</v>
      </c>
      <c r="J391" s="21">
        <f t="shared" ref="J391" si="271">SUM(J384:J390)</f>
        <v>0</v>
      </c>
      <c r="K391" s="27"/>
      <c r="L391" s="21">
        <f t="shared" ref="L391:L433" si="272">SUM(L384:L390)</f>
        <v>0</v>
      </c>
    </row>
    <row r="392" spans="1:12" ht="15">
      <c r="A392" s="28">
        <f>A384</f>
        <v>2</v>
      </c>
      <c r="B392" s="14">
        <f>B384</f>
        <v>10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73">SUM(G392:G394)</f>
        <v>0</v>
      </c>
      <c r="H395" s="21">
        <f t="shared" ref="H395" si="274">SUM(H392:H394)</f>
        <v>0</v>
      </c>
      <c r="I395" s="21">
        <f t="shared" ref="I395" si="275">SUM(I392:I394)</f>
        <v>0</v>
      </c>
      <c r="J395" s="21">
        <f t="shared" ref="J395" si="276">SUM(J392:J394)</f>
        <v>0</v>
      </c>
      <c r="K395" s="27"/>
      <c r="L395" s="21">
        <f t="shared" ref="L395" ca="1" si="277">SUM(L392:L400)</f>
        <v>0</v>
      </c>
    </row>
    <row r="396" spans="1:12" ht="15">
      <c r="A396" s="28">
        <f>A384</f>
        <v>2</v>
      </c>
      <c r="B396" s="14">
        <f>B384</f>
        <v>10</v>
      </c>
      <c r="C396" s="10" t="s">
        <v>26</v>
      </c>
      <c r="D396" s="7" t="s">
        <v>27</v>
      </c>
      <c r="E396" s="60" t="s">
        <v>82</v>
      </c>
      <c r="F396" s="63">
        <v>100</v>
      </c>
      <c r="G396" s="63">
        <v>1</v>
      </c>
      <c r="H396" s="63">
        <v>5</v>
      </c>
      <c r="I396" s="63">
        <v>3</v>
      </c>
      <c r="J396" s="63">
        <v>64</v>
      </c>
      <c r="K396" s="64">
        <v>18</v>
      </c>
      <c r="L396" s="51"/>
    </row>
    <row r="397" spans="1:12" ht="15.75" thickBot="1">
      <c r="A397" s="25"/>
      <c r="B397" s="16"/>
      <c r="C397" s="11"/>
      <c r="D397" s="7" t="s">
        <v>28</v>
      </c>
      <c r="E397" s="62"/>
      <c r="F397" s="63"/>
      <c r="G397" s="63"/>
      <c r="H397" s="63"/>
      <c r="I397" s="63"/>
      <c r="J397" s="63"/>
      <c r="K397" s="64"/>
      <c r="L397" s="51"/>
    </row>
    <row r="398" spans="1:12" ht="15">
      <c r="A398" s="25"/>
      <c r="B398" s="16"/>
      <c r="C398" s="11"/>
      <c r="D398" s="7" t="s">
        <v>29</v>
      </c>
      <c r="E398" s="61" t="s">
        <v>83</v>
      </c>
      <c r="F398" s="63">
        <v>300</v>
      </c>
      <c r="G398" s="63">
        <v>19</v>
      </c>
      <c r="H398" s="63">
        <v>19</v>
      </c>
      <c r="I398" s="63">
        <v>52</v>
      </c>
      <c r="J398" s="63">
        <v>445</v>
      </c>
      <c r="K398" s="64">
        <v>416</v>
      </c>
      <c r="L398" s="51"/>
    </row>
    <row r="399" spans="1:12" ht="15">
      <c r="A399" s="25"/>
      <c r="B399" s="16"/>
      <c r="C399" s="11"/>
      <c r="D399" s="7" t="s">
        <v>30</v>
      </c>
      <c r="E399" s="62"/>
      <c r="F399" s="63"/>
      <c r="G399" s="63"/>
      <c r="H399" s="63"/>
      <c r="I399" s="63"/>
      <c r="J399" s="63"/>
      <c r="K399" s="64"/>
      <c r="L399" s="51"/>
    </row>
    <row r="400" spans="1:12" ht="15">
      <c r="A400" s="25"/>
      <c r="B400" s="16"/>
      <c r="C400" s="11"/>
      <c r="D400" s="7" t="s">
        <v>31</v>
      </c>
      <c r="E400" s="60" t="s">
        <v>84</v>
      </c>
      <c r="F400" s="63">
        <v>200</v>
      </c>
      <c r="G400" s="63">
        <v>0</v>
      </c>
      <c r="H400" s="63">
        <v>0</v>
      </c>
      <c r="I400" s="63">
        <v>10</v>
      </c>
      <c r="J400" s="63">
        <v>39</v>
      </c>
      <c r="K400" s="64">
        <v>72</v>
      </c>
      <c r="L400" s="51"/>
    </row>
    <row r="401" spans="1:12" ht="15">
      <c r="A401" s="25"/>
      <c r="B401" s="16"/>
      <c r="C401" s="11"/>
      <c r="D401" s="7" t="s">
        <v>32</v>
      </c>
      <c r="E401" s="60" t="s">
        <v>49</v>
      </c>
      <c r="F401" s="63">
        <v>60</v>
      </c>
      <c r="G401" s="63">
        <v>5</v>
      </c>
      <c r="H401" s="63">
        <v>0</v>
      </c>
      <c r="I401" s="63">
        <v>29</v>
      </c>
      <c r="J401" s="63">
        <v>141</v>
      </c>
      <c r="K401" s="64">
        <v>122</v>
      </c>
      <c r="L401" s="51"/>
    </row>
    <row r="402" spans="1:12" ht="15">
      <c r="A402" s="25"/>
      <c r="B402" s="16"/>
      <c r="C402" s="11"/>
      <c r="D402" s="7" t="s">
        <v>33</v>
      </c>
      <c r="E402" s="62"/>
      <c r="F402" s="63"/>
      <c r="G402" s="63"/>
      <c r="H402" s="63"/>
      <c r="I402" s="63"/>
      <c r="J402" s="63"/>
      <c r="K402" s="64"/>
      <c r="L402" s="51"/>
    </row>
    <row r="403" spans="1:12" ht="15.75" thickBot="1">
      <c r="A403" s="25"/>
      <c r="B403" s="16"/>
      <c r="C403" s="11"/>
      <c r="D403" s="6"/>
      <c r="E403" s="58" t="s">
        <v>85</v>
      </c>
      <c r="F403" s="63">
        <v>200</v>
      </c>
      <c r="G403" s="63">
        <v>10</v>
      </c>
      <c r="H403" s="63">
        <v>6</v>
      </c>
      <c r="I403" s="63">
        <v>17</v>
      </c>
      <c r="J403" s="63">
        <v>174</v>
      </c>
      <c r="K403" s="64">
        <v>541</v>
      </c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860</v>
      </c>
      <c r="G405" s="21">
        <f t="shared" ref="G405" si="278">SUM(G396:G404)</f>
        <v>35</v>
      </c>
      <c r="H405" s="21">
        <f t="shared" ref="H405" si="279">SUM(H396:H404)</f>
        <v>30</v>
      </c>
      <c r="I405" s="21">
        <f t="shared" ref="I405" si="280">SUM(I396:I404)</f>
        <v>111</v>
      </c>
      <c r="J405" s="21">
        <f t="shared" ref="J405" si="281">SUM(J396:J404)</f>
        <v>863</v>
      </c>
      <c r="K405" s="27"/>
      <c r="L405" s="21">
        <f t="shared" ref="L405" ca="1" si="282">SUM(L402:L410)</f>
        <v>0</v>
      </c>
    </row>
    <row r="406" spans="1:12" ht="15">
      <c r="A406" s="28">
        <f>A384</f>
        <v>2</v>
      </c>
      <c r="B406" s="14">
        <f>B384</f>
        <v>10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83">SUM(G406:G409)</f>
        <v>0</v>
      </c>
      <c r="H410" s="21">
        <f t="shared" ref="H410" si="284">SUM(H406:H409)</f>
        <v>0</v>
      </c>
      <c r="I410" s="21">
        <f t="shared" ref="I410" si="285">SUM(I406:I409)</f>
        <v>0</v>
      </c>
      <c r="J410" s="21">
        <f t="shared" ref="J410" si="286">SUM(J406:J409)</f>
        <v>0</v>
      </c>
      <c r="K410" s="27"/>
      <c r="L410" s="21">
        <f t="shared" ref="L410" ca="1" si="287">SUM(L403:L409)</f>
        <v>0</v>
      </c>
    </row>
    <row r="411" spans="1:12" ht="15">
      <c r="A411" s="28">
        <f>A384</f>
        <v>2</v>
      </c>
      <c r="B411" s="14">
        <f>B384</f>
        <v>10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288">SUM(G411:G416)</f>
        <v>0</v>
      </c>
      <c r="H417" s="21">
        <f t="shared" ref="H417" si="289">SUM(H411:H416)</f>
        <v>0</v>
      </c>
      <c r="I417" s="21">
        <f t="shared" ref="I417" si="290">SUM(I411:I416)</f>
        <v>0</v>
      </c>
      <c r="J417" s="21">
        <f t="shared" ref="J417" si="291">SUM(J411:J416)</f>
        <v>0</v>
      </c>
      <c r="K417" s="27"/>
      <c r="L417" s="21">
        <f t="shared" ref="L417" ca="1" si="292">SUM(L411:L419)</f>
        <v>0</v>
      </c>
    </row>
    <row r="418" spans="1:12" ht="15">
      <c r="A418" s="28">
        <f>A384</f>
        <v>2</v>
      </c>
      <c r="B418" s="14">
        <f>B384</f>
        <v>10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293">SUM(G418:G423)</f>
        <v>0</v>
      </c>
      <c r="H424" s="21">
        <f t="shared" ref="H424" si="294">SUM(H418:H423)</f>
        <v>0</v>
      </c>
      <c r="I424" s="21">
        <f t="shared" ref="I424" si="295">SUM(I418:I423)</f>
        <v>0</v>
      </c>
      <c r="J424" s="21">
        <f t="shared" ref="J424" si="296">SUM(J418:J423)</f>
        <v>0</v>
      </c>
      <c r="K424" s="27"/>
      <c r="L424" s="21">
        <f t="shared" ref="L424" ca="1" si="297">SUM(L418:L426)</f>
        <v>0</v>
      </c>
    </row>
    <row r="425" spans="1:12" ht="15.75" customHeight="1">
      <c r="A425" s="31">
        <f>A384</f>
        <v>2</v>
      </c>
      <c r="B425" s="32">
        <f>B384</f>
        <v>10</v>
      </c>
      <c r="C425" s="76" t="s">
        <v>4</v>
      </c>
      <c r="D425" s="77"/>
      <c r="E425" s="33"/>
      <c r="F425" s="34">
        <f>F391+F395+F405+F410+F417+F424</f>
        <v>860</v>
      </c>
      <c r="G425" s="34">
        <f t="shared" ref="G425" si="298">G391+G395+G405+G410+G417+G424</f>
        <v>35</v>
      </c>
      <c r="H425" s="34">
        <f t="shared" ref="H425" si="299">H391+H395+H405+H410+H417+H424</f>
        <v>30</v>
      </c>
      <c r="I425" s="34">
        <f t="shared" ref="I425" si="300">I391+I395+I405+I410+I417+I424</f>
        <v>111</v>
      </c>
      <c r="J425" s="34">
        <f t="shared" ref="J425" si="301">J391+J395+J405+J410+J417+J424</f>
        <v>863</v>
      </c>
      <c r="K425" s="35"/>
      <c r="L425" s="34">
        <f t="shared" ref="L425" ca="1" si="302">L391+L395+L405+L410+L417+L424</f>
        <v>0</v>
      </c>
    </row>
    <row r="426" spans="1:12" ht="15">
      <c r="A426" s="22">
        <v>2</v>
      </c>
      <c r="B426" s="23">
        <v>11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03">SUM(G426:G432)</f>
        <v>0</v>
      </c>
      <c r="H433" s="21">
        <f t="shared" ref="H433" si="304">SUM(H426:H432)</f>
        <v>0</v>
      </c>
      <c r="I433" s="21">
        <f t="shared" ref="I433" si="305">SUM(I426:I432)</f>
        <v>0</v>
      </c>
      <c r="J433" s="21">
        <f t="shared" ref="J433" si="306">SUM(J426:J432)</f>
        <v>0</v>
      </c>
      <c r="K433" s="27"/>
      <c r="L433" s="21">
        <f t="shared" si="272"/>
        <v>0</v>
      </c>
    </row>
    <row r="434" spans="1:12" ht="15">
      <c r="A434" s="28">
        <f>A426</f>
        <v>2</v>
      </c>
      <c r="B434" s="14">
        <f>B426</f>
        <v>11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07">SUM(G434:G436)</f>
        <v>0</v>
      </c>
      <c r="H437" s="21">
        <f t="shared" ref="H437" si="308">SUM(H434:H436)</f>
        <v>0</v>
      </c>
      <c r="I437" s="21">
        <f t="shared" ref="I437" si="309">SUM(I434:I436)</f>
        <v>0</v>
      </c>
      <c r="J437" s="21">
        <f t="shared" ref="J437" si="310">SUM(J434:J436)</f>
        <v>0</v>
      </c>
      <c r="K437" s="27"/>
      <c r="L437" s="21">
        <f t="shared" ref="L437" ca="1" si="311">SUM(L434:L442)</f>
        <v>0</v>
      </c>
    </row>
    <row r="438" spans="1:12" ht="15">
      <c r="A438" s="28">
        <f>A426</f>
        <v>2</v>
      </c>
      <c r="B438" s="14">
        <f>B426</f>
        <v>11</v>
      </c>
      <c r="C438" s="10" t="s">
        <v>26</v>
      </c>
      <c r="D438" s="7" t="s">
        <v>27</v>
      </c>
      <c r="E438" s="60" t="s">
        <v>86</v>
      </c>
      <c r="F438" s="63">
        <v>100</v>
      </c>
      <c r="G438" s="63">
        <v>2</v>
      </c>
      <c r="H438" s="63">
        <v>11</v>
      </c>
      <c r="I438" s="63">
        <v>3</v>
      </c>
      <c r="J438" s="63">
        <v>123</v>
      </c>
      <c r="K438" s="63">
        <v>4</v>
      </c>
      <c r="L438" s="51"/>
    </row>
    <row r="439" spans="1:12" ht="15">
      <c r="A439" s="25"/>
      <c r="B439" s="16"/>
      <c r="C439" s="11"/>
      <c r="D439" s="7" t="s">
        <v>28</v>
      </c>
      <c r="E439" s="59"/>
      <c r="F439" s="59"/>
      <c r="G439" s="59"/>
      <c r="H439" s="59"/>
      <c r="I439" s="59"/>
      <c r="J439" s="59"/>
      <c r="K439" s="59"/>
      <c r="L439" s="51"/>
    </row>
    <row r="440" spans="1:12" ht="15.75" thickBot="1">
      <c r="A440" s="25"/>
      <c r="B440" s="16"/>
      <c r="C440" s="11"/>
      <c r="D440" s="7" t="s">
        <v>29</v>
      </c>
      <c r="E440" s="60" t="s">
        <v>87</v>
      </c>
      <c r="F440" s="63">
        <v>100</v>
      </c>
      <c r="G440" s="63">
        <v>14</v>
      </c>
      <c r="H440" s="63">
        <v>2</v>
      </c>
      <c r="I440" s="63">
        <v>6</v>
      </c>
      <c r="J440" s="63">
        <v>102</v>
      </c>
      <c r="K440" s="63">
        <v>356</v>
      </c>
      <c r="L440" s="51"/>
    </row>
    <row r="441" spans="1:12" ht="15">
      <c r="A441" s="25"/>
      <c r="B441" s="16"/>
      <c r="C441" s="11"/>
      <c r="D441" s="7" t="s">
        <v>30</v>
      </c>
      <c r="E441" s="61" t="s">
        <v>80</v>
      </c>
      <c r="F441" s="63">
        <v>200</v>
      </c>
      <c r="G441" s="63">
        <v>4</v>
      </c>
      <c r="H441" s="63">
        <v>13</v>
      </c>
      <c r="I441" s="63">
        <v>26</v>
      </c>
      <c r="J441" s="63">
        <v>239</v>
      </c>
      <c r="K441" s="63">
        <v>58</v>
      </c>
      <c r="L441" s="51"/>
    </row>
    <row r="442" spans="1:12" ht="15">
      <c r="A442" s="25"/>
      <c r="B442" s="16"/>
      <c r="C442" s="11"/>
      <c r="D442" s="7" t="s">
        <v>31</v>
      </c>
      <c r="E442" s="60" t="s">
        <v>88</v>
      </c>
      <c r="F442" s="63">
        <v>200</v>
      </c>
      <c r="G442" s="63">
        <v>0</v>
      </c>
      <c r="H442" s="63">
        <v>0</v>
      </c>
      <c r="I442" s="63">
        <v>22</v>
      </c>
      <c r="J442" s="63">
        <v>90</v>
      </c>
      <c r="K442" s="63">
        <v>526</v>
      </c>
      <c r="L442" s="51"/>
    </row>
    <row r="443" spans="1:12" ht="15">
      <c r="A443" s="25"/>
      <c r="B443" s="16"/>
      <c r="C443" s="11"/>
      <c r="D443" s="7" t="s">
        <v>32</v>
      </c>
      <c r="E443" s="60" t="s">
        <v>49</v>
      </c>
      <c r="F443" s="63">
        <v>60</v>
      </c>
      <c r="G443" s="63">
        <v>5</v>
      </c>
      <c r="H443" s="63">
        <v>0</v>
      </c>
      <c r="I443" s="63">
        <v>29</v>
      </c>
      <c r="J443" s="63">
        <v>141</v>
      </c>
      <c r="K443" s="63">
        <v>122</v>
      </c>
      <c r="L443" s="51"/>
    </row>
    <row r="444" spans="1:12" ht="15">
      <c r="A444" s="25"/>
      <c r="B444" s="16"/>
      <c r="C444" s="11"/>
      <c r="D444" s="7" t="s">
        <v>33</v>
      </c>
      <c r="E444" s="62"/>
      <c r="F444" s="63"/>
      <c r="G444" s="63"/>
      <c r="H444" s="63"/>
      <c r="I444" s="63"/>
      <c r="J444" s="63"/>
      <c r="K444" s="63"/>
      <c r="L444" s="51"/>
    </row>
    <row r="445" spans="1:12" ht="15.75" thickBot="1">
      <c r="A445" s="25"/>
      <c r="B445" s="16"/>
      <c r="C445" s="11"/>
      <c r="D445" s="6"/>
      <c r="E445" s="58" t="s">
        <v>60</v>
      </c>
      <c r="F445" s="63">
        <v>50</v>
      </c>
      <c r="G445" s="63">
        <v>2</v>
      </c>
      <c r="H445" s="63">
        <v>3</v>
      </c>
      <c r="I445" s="63">
        <v>4</v>
      </c>
      <c r="J445" s="63">
        <v>55</v>
      </c>
      <c r="K445" s="63">
        <v>477</v>
      </c>
      <c r="L445" s="51"/>
    </row>
    <row r="446" spans="1:12" ht="15.75" thickBot="1">
      <c r="A446" s="25"/>
      <c r="B446" s="16"/>
      <c r="C446" s="11"/>
      <c r="D446" s="6"/>
      <c r="E446" s="58" t="s">
        <v>89</v>
      </c>
      <c r="F446" s="63">
        <v>100</v>
      </c>
      <c r="G446" s="63">
        <v>7</v>
      </c>
      <c r="H446" s="63">
        <v>12</v>
      </c>
      <c r="I446" s="63">
        <v>69</v>
      </c>
      <c r="J446" s="63">
        <v>412</v>
      </c>
      <c r="K446" s="64">
        <v>593</v>
      </c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810</v>
      </c>
      <c r="G447" s="21">
        <f t="shared" ref="G447" si="312">SUM(G438:G446)</f>
        <v>34</v>
      </c>
      <c r="H447" s="21">
        <f t="shared" ref="H447" si="313">SUM(H438:H446)</f>
        <v>41</v>
      </c>
      <c r="I447" s="21">
        <f t="shared" ref="I447" si="314">SUM(I438:I446)</f>
        <v>159</v>
      </c>
      <c r="J447" s="21">
        <f t="shared" ref="J447" si="315">SUM(J438:J446)</f>
        <v>1162</v>
      </c>
      <c r="K447" s="27"/>
      <c r="L447" s="21">
        <f t="shared" ref="L447" ca="1" si="316">SUM(L444:L452)</f>
        <v>0</v>
      </c>
    </row>
    <row r="448" spans="1:12" ht="15">
      <c r="A448" s="28">
        <f>A426</f>
        <v>2</v>
      </c>
      <c r="B448" s="14">
        <f>B426</f>
        <v>11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17">SUM(G448:G451)</f>
        <v>0</v>
      </c>
      <c r="H452" s="21">
        <f t="shared" ref="H452" si="318">SUM(H448:H451)</f>
        <v>0</v>
      </c>
      <c r="I452" s="21">
        <f t="shared" ref="I452" si="319">SUM(I448:I451)</f>
        <v>0</v>
      </c>
      <c r="J452" s="21">
        <f t="shared" ref="J452" si="320">SUM(J448:J451)</f>
        <v>0</v>
      </c>
      <c r="K452" s="27"/>
      <c r="L452" s="21">
        <f t="shared" ref="L452" ca="1" si="321">SUM(L445:L451)</f>
        <v>0</v>
      </c>
    </row>
    <row r="453" spans="1:12" ht="15">
      <c r="A453" s="28">
        <f>A426</f>
        <v>2</v>
      </c>
      <c r="B453" s="14">
        <f>B426</f>
        <v>11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22">SUM(G453:G458)</f>
        <v>0</v>
      </c>
      <c r="H459" s="21">
        <f t="shared" ref="H459" si="323">SUM(H453:H458)</f>
        <v>0</v>
      </c>
      <c r="I459" s="21">
        <f t="shared" ref="I459" si="324">SUM(I453:I458)</f>
        <v>0</v>
      </c>
      <c r="J459" s="21">
        <f t="shared" ref="J459" si="325">SUM(J453:J458)</f>
        <v>0</v>
      </c>
      <c r="K459" s="27"/>
      <c r="L459" s="21">
        <f t="shared" ref="L459" ca="1" si="326">SUM(L453:L461)</f>
        <v>0</v>
      </c>
    </row>
    <row r="460" spans="1:12" ht="15">
      <c r="A460" s="28">
        <f>A426</f>
        <v>2</v>
      </c>
      <c r="B460" s="14">
        <f>B426</f>
        <v>11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27">SUM(G460:G465)</f>
        <v>0</v>
      </c>
      <c r="H466" s="21">
        <f t="shared" ref="H466" si="328">SUM(H460:H465)</f>
        <v>0</v>
      </c>
      <c r="I466" s="21">
        <f t="shared" ref="I466" si="329">SUM(I460:I465)</f>
        <v>0</v>
      </c>
      <c r="J466" s="21">
        <f t="shared" ref="J466" si="330">SUM(J460:J465)</f>
        <v>0</v>
      </c>
      <c r="K466" s="27"/>
      <c r="L466" s="21">
        <f t="shared" ref="L466" ca="1" si="331">SUM(L460:L468)</f>
        <v>0</v>
      </c>
    </row>
    <row r="467" spans="1:12" ht="15.75" customHeight="1">
      <c r="A467" s="31">
        <f>A426</f>
        <v>2</v>
      </c>
      <c r="B467" s="32">
        <f>B426</f>
        <v>11</v>
      </c>
      <c r="C467" s="76" t="s">
        <v>4</v>
      </c>
      <c r="D467" s="77"/>
      <c r="E467" s="33"/>
      <c r="F467" s="34">
        <f>F433+F437+F447+F452+F459+F466</f>
        <v>810</v>
      </c>
      <c r="G467" s="34">
        <f t="shared" ref="G467" si="332">G433+G437+G447+G452+G459+G466</f>
        <v>34</v>
      </c>
      <c r="H467" s="34">
        <f t="shared" ref="H467" si="333">H433+H437+H447+H452+H459+H466</f>
        <v>41</v>
      </c>
      <c r="I467" s="34">
        <f t="shared" ref="I467" si="334">I433+I437+I447+I452+I459+I466</f>
        <v>159</v>
      </c>
      <c r="J467" s="34">
        <f t="shared" ref="J467" si="335">J433+J437+J447+J452+J459+J466</f>
        <v>1162</v>
      </c>
      <c r="K467" s="35"/>
      <c r="L467" s="34">
        <f t="shared" ref="L467" ca="1" si="336">L433+L437+L447+L452+L459+L466</f>
        <v>0</v>
      </c>
    </row>
    <row r="468" spans="1:12" ht="15">
      <c r="A468" s="22">
        <v>2</v>
      </c>
      <c r="B468" s="23">
        <v>12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37">SUM(G468:G474)</f>
        <v>0</v>
      </c>
      <c r="H475" s="21">
        <f t="shared" ref="H475" si="338">SUM(H468:H474)</f>
        <v>0</v>
      </c>
      <c r="I475" s="21">
        <f t="shared" ref="I475" si="339">SUM(I468:I474)</f>
        <v>0</v>
      </c>
      <c r="J475" s="21">
        <f t="shared" ref="J475" si="340">SUM(J468:J474)</f>
        <v>0</v>
      </c>
      <c r="K475" s="27"/>
      <c r="L475" s="21">
        <f t="shared" ref="L475:L517" si="341">SUM(L468:L474)</f>
        <v>0</v>
      </c>
    </row>
    <row r="476" spans="1:12" ht="15">
      <c r="A476" s="28">
        <f>A468</f>
        <v>2</v>
      </c>
      <c r="B476" s="14">
        <f>B468</f>
        <v>12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42">SUM(G476:G478)</f>
        <v>0</v>
      </c>
      <c r="H479" s="21">
        <f t="shared" ref="H479" si="343">SUM(H476:H478)</f>
        <v>0</v>
      </c>
      <c r="I479" s="21">
        <f t="shared" ref="I479" si="344">SUM(I476:I478)</f>
        <v>0</v>
      </c>
      <c r="J479" s="21">
        <f t="shared" ref="J479" si="345">SUM(J476:J478)</f>
        <v>0</v>
      </c>
      <c r="K479" s="27"/>
      <c r="L479" s="21">
        <f t="shared" ref="L479" ca="1" si="346">SUM(L476:L484)</f>
        <v>0</v>
      </c>
    </row>
    <row r="480" spans="1:12" ht="15">
      <c r="A480" s="28">
        <f>A468</f>
        <v>2</v>
      </c>
      <c r="B480" s="14">
        <f>B468</f>
        <v>12</v>
      </c>
      <c r="C480" s="10" t="s">
        <v>26</v>
      </c>
      <c r="D480" s="7" t="s">
        <v>27</v>
      </c>
      <c r="E480" s="60" t="s">
        <v>95</v>
      </c>
      <c r="F480" s="51">
        <v>100</v>
      </c>
      <c r="G480" s="69">
        <v>2</v>
      </c>
      <c r="H480" s="69">
        <v>17</v>
      </c>
      <c r="I480" s="70">
        <v>10</v>
      </c>
      <c r="J480" s="51">
        <v>196</v>
      </c>
      <c r="K480" s="52">
        <v>107</v>
      </c>
      <c r="L480" s="51"/>
    </row>
    <row r="481" spans="1:12" ht="15.75" thickBot="1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>
      <c r="A482" s="25"/>
      <c r="B482" s="16"/>
      <c r="C482" s="11"/>
      <c r="D482" s="7" t="s">
        <v>29</v>
      </c>
      <c r="E482" s="61" t="s">
        <v>93</v>
      </c>
      <c r="F482" s="51">
        <v>200</v>
      </c>
      <c r="G482" s="65">
        <v>5</v>
      </c>
      <c r="H482" s="65">
        <v>9</v>
      </c>
      <c r="I482" s="66">
        <v>32</v>
      </c>
      <c r="J482" s="51">
        <v>236</v>
      </c>
      <c r="K482" s="52">
        <v>283</v>
      </c>
      <c r="L482" s="51"/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60" t="s">
        <v>94</v>
      </c>
      <c r="F484" s="51">
        <v>200</v>
      </c>
      <c r="G484" s="69">
        <v>1</v>
      </c>
      <c r="H484" s="69">
        <v>0</v>
      </c>
      <c r="I484" s="70">
        <v>25</v>
      </c>
      <c r="J484" s="51">
        <v>110</v>
      </c>
      <c r="K484" s="52">
        <v>532</v>
      </c>
      <c r="L484" s="51"/>
    </row>
    <row r="485" spans="1:12" ht="15">
      <c r="A485" s="25"/>
      <c r="B485" s="16"/>
      <c r="C485" s="11"/>
      <c r="D485" s="7" t="s">
        <v>32</v>
      </c>
      <c r="E485" s="60" t="s">
        <v>49</v>
      </c>
      <c r="F485" s="51">
        <v>60</v>
      </c>
      <c r="G485" s="69">
        <v>2</v>
      </c>
      <c r="H485" s="69">
        <v>0</v>
      </c>
      <c r="I485" s="70">
        <v>15</v>
      </c>
      <c r="J485" s="51">
        <v>70</v>
      </c>
      <c r="K485" s="52">
        <v>122</v>
      </c>
      <c r="L485" s="51"/>
    </row>
    <row r="486" spans="1:12" ht="15.75" thickBot="1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>
      <c r="A487" s="25"/>
      <c r="B487" s="16"/>
      <c r="C487" s="11"/>
      <c r="D487" s="6" t="s">
        <v>24</v>
      </c>
      <c r="E487" s="61" t="s">
        <v>54</v>
      </c>
      <c r="F487" s="51">
        <v>200</v>
      </c>
      <c r="G487" s="65">
        <v>0</v>
      </c>
      <c r="H487" s="65">
        <v>0</v>
      </c>
      <c r="I487" s="66">
        <v>21</v>
      </c>
      <c r="J487" s="51">
        <v>90</v>
      </c>
      <c r="K487" s="52">
        <v>126</v>
      </c>
      <c r="L487" s="51"/>
    </row>
    <row r="488" spans="1:12" ht="15.75" thickBot="1">
      <c r="A488" s="25"/>
      <c r="B488" s="16"/>
      <c r="C488" s="11"/>
      <c r="D488" s="6"/>
      <c r="E488" s="58"/>
      <c r="F488" s="63"/>
      <c r="G488" s="63"/>
      <c r="H488" s="63"/>
      <c r="I488" s="63"/>
      <c r="J488" s="63"/>
      <c r="K488" s="64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v>700</v>
      </c>
      <c r="G489" s="21">
        <v>10</v>
      </c>
      <c r="H489" s="21">
        <f t="shared" ref="H489" si="347">SUM(H480:H488)</f>
        <v>26</v>
      </c>
      <c r="I489" s="21">
        <f t="shared" ref="I489" si="348">SUM(I480:I488)</f>
        <v>103</v>
      </c>
      <c r="J489" s="21">
        <f t="shared" ref="J489" si="349">SUM(J480:J488)</f>
        <v>702</v>
      </c>
      <c r="K489" s="27"/>
      <c r="L489" s="21">
        <f t="shared" ref="L489" ca="1" si="350">SUM(L486:L494)</f>
        <v>0</v>
      </c>
    </row>
    <row r="490" spans="1:12" ht="15">
      <c r="A490" s="28">
        <f>A468</f>
        <v>2</v>
      </c>
      <c r="B490" s="14">
        <f>B468</f>
        <v>12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51">SUM(G490:G493)</f>
        <v>0</v>
      </c>
      <c r="H494" s="21">
        <f t="shared" ref="H494" si="352">SUM(H490:H493)</f>
        <v>0</v>
      </c>
      <c r="I494" s="21">
        <f t="shared" ref="I494" si="353">SUM(I490:I493)</f>
        <v>0</v>
      </c>
      <c r="J494" s="21">
        <f t="shared" ref="J494" si="354">SUM(J490:J493)</f>
        <v>0</v>
      </c>
      <c r="K494" s="27"/>
      <c r="L494" s="21">
        <f t="shared" ref="L494" ca="1" si="355">SUM(L487:L493)</f>
        <v>0</v>
      </c>
    </row>
    <row r="495" spans="1:12" ht="15">
      <c r="A495" s="28">
        <f>A468</f>
        <v>2</v>
      </c>
      <c r="B495" s="14">
        <f>B468</f>
        <v>12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56">SUM(G495:G500)</f>
        <v>0</v>
      </c>
      <c r="H501" s="21">
        <f t="shared" ref="H501" si="357">SUM(H495:H500)</f>
        <v>0</v>
      </c>
      <c r="I501" s="21">
        <f t="shared" ref="I501" si="358">SUM(I495:I500)</f>
        <v>0</v>
      </c>
      <c r="J501" s="21">
        <f t="shared" ref="J501" si="359">SUM(J495:J500)</f>
        <v>0</v>
      </c>
      <c r="K501" s="27"/>
      <c r="L501" s="21">
        <f t="shared" ref="L501" ca="1" si="360">SUM(L495:L503)</f>
        <v>0</v>
      </c>
    </row>
    <row r="502" spans="1:12" ht="15">
      <c r="A502" s="28">
        <f>A468</f>
        <v>2</v>
      </c>
      <c r="B502" s="14">
        <f>B468</f>
        <v>12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61">SUM(G502:G507)</f>
        <v>0</v>
      </c>
      <c r="H508" s="21">
        <f t="shared" ref="H508" si="362">SUM(H502:H507)</f>
        <v>0</v>
      </c>
      <c r="I508" s="21">
        <f t="shared" ref="I508" si="363">SUM(I502:I507)</f>
        <v>0</v>
      </c>
      <c r="J508" s="21">
        <f t="shared" ref="J508" si="364">SUM(J502:J507)</f>
        <v>0</v>
      </c>
      <c r="K508" s="27"/>
      <c r="L508" s="21">
        <f t="shared" ref="L508" ca="1" si="365">SUM(L502:L510)</f>
        <v>0</v>
      </c>
    </row>
    <row r="509" spans="1:12" ht="15.75" customHeight="1">
      <c r="A509" s="31">
        <f>A468</f>
        <v>2</v>
      </c>
      <c r="B509" s="32">
        <f>B468</f>
        <v>12</v>
      </c>
      <c r="C509" s="76" t="s">
        <v>4</v>
      </c>
      <c r="D509" s="77"/>
      <c r="E509" s="33"/>
      <c r="F509" s="34">
        <f>F475+F479+F489+F494+F501+F508</f>
        <v>700</v>
      </c>
      <c r="G509" s="34">
        <f t="shared" ref="G509" si="366">G475+G479+G489+G494+G501+G508</f>
        <v>10</v>
      </c>
      <c r="H509" s="34">
        <f t="shared" ref="H509" si="367">H475+H479+H489+H494+H501+H508</f>
        <v>26</v>
      </c>
      <c r="I509" s="34">
        <f t="shared" ref="I509" si="368">I475+I479+I489+I494+I501+I508</f>
        <v>103</v>
      </c>
      <c r="J509" s="34">
        <f t="shared" ref="J509" si="369">J475+J479+J489+J494+J501+J508</f>
        <v>702</v>
      </c>
      <c r="K509" s="35"/>
      <c r="L509" s="34">
        <f t="shared" ref="L509" ca="1" si="370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71">SUM(G510:G516)</f>
        <v>0</v>
      </c>
      <c r="H517" s="21">
        <f t="shared" ref="H517" si="372">SUM(H510:H516)</f>
        <v>0</v>
      </c>
      <c r="I517" s="21">
        <f t="shared" ref="I517" si="373">SUM(I510:I516)</f>
        <v>0</v>
      </c>
      <c r="J517" s="21">
        <f t="shared" ref="J517" si="374">SUM(J510:J516)</f>
        <v>0</v>
      </c>
      <c r="K517" s="27"/>
      <c r="L517" s="21">
        <f t="shared" si="341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75">SUM(G518:G520)</f>
        <v>0</v>
      </c>
      <c r="H521" s="21">
        <f t="shared" ref="H521" si="376">SUM(H518:H520)</f>
        <v>0</v>
      </c>
      <c r="I521" s="21">
        <f t="shared" ref="I521" si="377">SUM(I518:I520)</f>
        <v>0</v>
      </c>
      <c r="J521" s="21">
        <f t="shared" ref="J521" si="378">SUM(J518:J520)</f>
        <v>0</v>
      </c>
      <c r="K521" s="27"/>
      <c r="L521" s="21">
        <f t="shared" ref="L521" ca="1" si="379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60"/>
      <c r="F522" s="51"/>
      <c r="G522" s="69"/>
      <c r="H522" s="69"/>
      <c r="I522" s="70"/>
      <c r="J522" s="51"/>
      <c r="K522" s="52"/>
      <c r="L522" s="51"/>
    </row>
    <row r="523" spans="1:12" ht="15.75" thickBot="1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61"/>
      <c r="F524" s="51"/>
      <c r="G524" s="65"/>
      <c r="H524" s="65"/>
      <c r="I524" s="66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60"/>
      <c r="F526" s="51"/>
      <c r="G526" s="69"/>
      <c r="H526" s="69"/>
      <c r="I526" s="70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60"/>
      <c r="F527" s="51"/>
      <c r="G527" s="69"/>
      <c r="H527" s="69"/>
      <c r="I527" s="70"/>
      <c r="J527" s="51"/>
      <c r="K527" s="52"/>
      <c r="L527" s="51"/>
    </row>
    <row r="528" spans="1:12" ht="15.75" thickBot="1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72" t="s">
        <v>24</v>
      </c>
      <c r="E529" s="61"/>
      <c r="F529" s="51"/>
      <c r="G529" s="65"/>
      <c r="H529" s="65"/>
      <c r="I529" s="66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80">SUM(G522:G530)</f>
        <v>0</v>
      </c>
      <c r="H531" s="21">
        <f t="shared" ref="H531" si="381">SUM(H522:H530)</f>
        <v>0</v>
      </c>
      <c r="I531" s="21">
        <f t="shared" ref="I531" si="382">SUM(I522:I530)</f>
        <v>0</v>
      </c>
      <c r="J531" s="21">
        <f t="shared" ref="J531" si="383">SUM(J522:J530)</f>
        <v>0</v>
      </c>
      <c r="K531" s="27"/>
      <c r="L531" s="21">
        <f t="shared" ref="L531" ca="1" si="384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85">SUM(G532:G535)</f>
        <v>0</v>
      </c>
      <c r="H536" s="21">
        <f t="shared" ref="H536" si="386">SUM(H532:H535)</f>
        <v>0</v>
      </c>
      <c r="I536" s="21">
        <f t="shared" ref="I536" si="387">SUM(I532:I535)</f>
        <v>0</v>
      </c>
      <c r="J536" s="21">
        <f t="shared" ref="J536" si="388">SUM(J532:J535)</f>
        <v>0</v>
      </c>
      <c r="K536" s="27"/>
      <c r="L536" s="21">
        <f t="shared" ref="L536" ca="1" si="389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390">SUM(G537:G542)</f>
        <v>0</v>
      </c>
      <c r="H543" s="21">
        <f t="shared" ref="H543" si="391">SUM(H537:H542)</f>
        <v>0</v>
      </c>
      <c r="I543" s="21">
        <f t="shared" ref="I543" si="392">SUM(I537:I542)</f>
        <v>0</v>
      </c>
      <c r="J543" s="21">
        <f t="shared" ref="J543" si="393">SUM(J537:J542)</f>
        <v>0</v>
      </c>
      <c r="K543" s="27"/>
      <c r="L543" s="21">
        <f t="shared" ref="L543" ca="1" si="394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395">SUM(G544:G549)</f>
        <v>0</v>
      </c>
      <c r="H550" s="21">
        <f t="shared" ref="H550" si="396">SUM(H544:H549)</f>
        <v>0</v>
      </c>
      <c r="I550" s="21">
        <f t="shared" ref="I550" si="397">SUM(I544:I549)</f>
        <v>0</v>
      </c>
      <c r="J550" s="21">
        <f t="shared" ref="J550" si="398">SUM(J544:J549)</f>
        <v>0</v>
      </c>
      <c r="K550" s="27"/>
      <c r="L550" s="21">
        <f t="shared" ref="L550" ca="1" si="399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76" t="s">
        <v>4</v>
      </c>
      <c r="D551" s="77"/>
      <c r="E551" s="33"/>
      <c r="F551" s="34">
        <f>F517+F521+F531+F536+F543+F550</f>
        <v>0</v>
      </c>
      <c r="G551" s="34">
        <f t="shared" ref="G551" si="400">G517+G521+G531+G536+G543+G550</f>
        <v>0</v>
      </c>
      <c r="H551" s="34">
        <f t="shared" ref="H551" si="401">H517+H521+H531+H536+H543+H550</f>
        <v>0</v>
      </c>
      <c r="I551" s="34">
        <f t="shared" ref="I551" si="402">I517+I521+I531+I536+I543+I550</f>
        <v>0</v>
      </c>
      <c r="J551" s="34">
        <f t="shared" ref="J551" si="403">J517+J521+J531+J536+J543+J550</f>
        <v>0</v>
      </c>
      <c r="K551" s="35"/>
      <c r="L551" s="34">
        <f t="shared" ref="L551" ca="1" si="404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05">SUM(G552:G558)</f>
        <v>0</v>
      </c>
      <c r="H559" s="21">
        <f t="shared" ref="H559" si="406">SUM(H552:H558)</f>
        <v>0</v>
      </c>
      <c r="I559" s="21">
        <f t="shared" ref="I559" si="407">SUM(I552:I558)</f>
        <v>0</v>
      </c>
      <c r="J559" s="21">
        <f t="shared" ref="J559" si="408">SUM(J552:J558)</f>
        <v>0</v>
      </c>
      <c r="K559" s="27"/>
      <c r="L559" s="21">
        <f t="shared" ref="L559" si="409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10">SUM(G560:G562)</f>
        <v>0</v>
      </c>
      <c r="H563" s="21">
        <f t="shared" ref="H563" si="411">SUM(H560:H562)</f>
        <v>0</v>
      </c>
      <c r="I563" s="21">
        <f t="shared" ref="I563" si="412">SUM(I560:I562)</f>
        <v>0</v>
      </c>
      <c r="J563" s="21">
        <f t="shared" ref="J563" si="413">SUM(J560:J562)</f>
        <v>0</v>
      </c>
      <c r="K563" s="27"/>
      <c r="L563" s="21">
        <f t="shared" ref="L563" ca="1" si="414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60"/>
      <c r="F564" s="51"/>
      <c r="G564" s="69"/>
      <c r="H564" s="69"/>
      <c r="I564" s="70"/>
      <c r="J564" s="51"/>
      <c r="K564" s="52"/>
      <c r="L564" s="51"/>
    </row>
    <row r="565" spans="1:12" ht="15.75" thickBot="1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61"/>
      <c r="F566" s="51"/>
      <c r="G566" s="65"/>
      <c r="H566" s="65"/>
      <c r="I566" s="66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60"/>
      <c r="F568" s="51"/>
      <c r="G568" s="69"/>
      <c r="H568" s="69">
        <v>0</v>
      </c>
      <c r="I568" s="70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60"/>
      <c r="F569" s="51"/>
      <c r="G569" s="69"/>
      <c r="H569" s="69">
        <v>0</v>
      </c>
      <c r="I569" s="70"/>
      <c r="J569" s="51"/>
      <c r="K569" s="52"/>
      <c r="L569" s="51"/>
    </row>
    <row r="570" spans="1:12" ht="15.75" thickBot="1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61"/>
      <c r="F571" s="51"/>
      <c r="G571" s="65">
        <v>0</v>
      </c>
      <c r="H571" s="65">
        <v>0</v>
      </c>
      <c r="I571" s="66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15">SUM(G564:G572)</f>
        <v>0</v>
      </c>
      <c r="H573" s="21">
        <f t="shared" ref="H573" si="416">SUM(H564:H572)</f>
        <v>0</v>
      </c>
      <c r="I573" s="21">
        <f t="shared" ref="I573" si="417">SUM(I564:I572)</f>
        <v>0</v>
      </c>
      <c r="J573" s="21">
        <f t="shared" ref="J573" si="418">SUM(J564:J572)</f>
        <v>0</v>
      </c>
      <c r="K573" s="27"/>
      <c r="L573" s="21">
        <f t="shared" ref="L573" ca="1" si="419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20">SUM(G574:G577)</f>
        <v>0</v>
      </c>
      <c r="H578" s="21">
        <f t="shared" ref="H578" si="421">SUM(H574:H577)</f>
        <v>0</v>
      </c>
      <c r="I578" s="21">
        <f t="shared" ref="I578" si="422">SUM(I574:I577)</f>
        <v>0</v>
      </c>
      <c r="J578" s="21">
        <f t="shared" ref="J578" si="423">SUM(J574:J577)</f>
        <v>0</v>
      </c>
      <c r="K578" s="27"/>
      <c r="L578" s="21">
        <f t="shared" ref="L578" ca="1" si="424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25">SUM(G579:G584)</f>
        <v>0</v>
      </c>
      <c r="H585" s="21">
        <f t="shared" ref="H585" si="426">SUM(H579:H584)</f>
        <v>0</v>
      </c>
      <c r="I585" s="21">
        <f t="shared" ref="I585" si="427">SUM(I579:I584)</f>
        <v>0</v>
      </c>
      <c r="J585" s="21">
        <f t="shared" ref="J585" si="428">SUM(J579:J584)</f>
        <v>0</v>
      </c>
      <c r="K585" s="27"/>
      <c r="L585" s="21">
        <f t="shared" ref="L585" ca="1" si="429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30">SUM(G586:G591)</f>
        <v>0</v>
      </c>
      <c r="H592" s="21">
        <f t="shared" ref="H592" si="431">SUM(H586:H591)</f>
        <v>0</v>
      </c>
      <c r="I592" s="21">
        <f t="shared" ref="I592" si="432">SUM(I586:I591)</f>
        <v>0</v>
      </c>
      <c r="J592" s="21">
        <f t="shared" ref="J592" si="433">SUM(J586:J591)</f>
        <v>0</v>
      </c>
      <c r="K592" s="27"/>
      <c r="L592" s="21">
        <f t="shared" ref="L592" ca="1" si="434">SUM(L586:L594)</f>
        <v>0</v>
      </c>
    </row>
    <row r="593" spans="1:12" ht="15">
      <c r="A593" s="37">
        <f>A552</f>
        <v>2</v>
      </c>
      <c r="B593" s="38">
        <f>B552</f>
        <v>7</v>
      </c>
      <c r="C593" s="73" t="s">
        <v>4</v>
      </c>
      <c r="D593" s="74"/>
      <c r="E593" s="39"/>
      <c r="F593" s="40">
        <f>F559+F563+F573+F578+F585+F592</f>
        <v>0</v>
      </c>
      <c r="G593" s="40">
        <f t="shared" ref="G593" si="435">G559+G563+G573+G578+G585+G592</f>
        <v>0</v>
      </c>
      <c r="H593" s="40">
        <f t="shared" ref="H593" si="436">H559+H563+H573+H578+H585+H592</f>
        <v>0</v>
      </c>
      <c r="I593" s="40">
        <f t="shared" ref="I593" si="437">I559+I563+I573+I578+I585+I592</f>
        <v>0</v>
      </c>
      <c r="J593" s="40">
        <f t="shared" ref="J593" si="438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75" t="s">
        <v>5</v>
      </c>
      <c r="D594" s="75"/>
      <c r="E594" s="7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806.25</v>
      </c>
      <c r="G594" s="42">
        <f t="shared" ref="G594:L594" si="439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101.75</v>
      </c>
      <c r="H594" s="42">
        <f t="shared" si="439"/>
        <v>110.33333333333333</v>
      </c>
      <c r="I594" s="42">
        <f t="shared" si="439"/>
        <v>195.16666666666666</v>
      </c>
      <c r="J594" s="42">
        <f t="shared" si="439"/>
        <v>973.58333333333337</v>
      </c>
      <c r="K594" s="42"/>
      <c r="L594" s="42" t="e">
        <f t="shared" ca="1" si="439"/>
        <v>#DIV/0!</v>
      </c>
    </row>
  </sheetData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2024-04-18T09:49:33Z</dcterms:modified>
</cp:coreProperties>
</file>